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155" tabRatio="817" activeTab="5"/>
  </bookViews>
  <sheets>
    <sheet name="Indice" sheetId="1" r:id="rId1"/>
    <sheet name="Asistencia Mensual" sheetId="2" r:id="rId2"/>
    <sheet name="Septiembre-2012" sheetId="3" r:id="rId3"/>
    <sheet name="Octubre-2012" sheetId="4" r:id="rId4"/>
    <sheet name="Noviembre-2012" sheetId="5" r:id="rId5"/>
    <sheet name="Diciembre-2012" sheetId="6" r:id="rId6"/>
    <sheet name="Resumen_Asistencia" sheetId="7" r:id="rId7"/>
    <sheet name="Enero-2013" sheetId="8" r:id="rId8"/>
    <sheet name="Febrero-2013" sheetId="9" r:id="rId9"/>
    <sheet name="Marzo-2013" sheetId="10" r:id="rId10"/>
    <sheet name="Abril-2013" sheetId="11" r:id="rId11"/>
    <sheet name="Mayo-2013" sheetId="12" r:id="rId12"/>
    <sheet name="Junio-2013" sheetId="13" r:id="rId13"/>
    <sheet name="Listados_alumnado" sheetId="14" r:id="rId14"/>
  </sheets>
  <externalReferences>
    <externalReference r:id="rId17"/>
  </externalReferences>
  <definedNames>
    <definedName name="_xlnm.Print_Area" localSheetId="10">'Abril-2013'!$A$1:$AH$25</definedName>
    <definedName name="_xlnm.Print_Area" localSheetId="1">'Asistencia Mensual'!$A$1:$AP$26</definedName>
    <definedName name="_xlnm.Print_Area" localSheetId="5">'Diciembre-2012'!$A$1:$AH$27</definedName>
    <definedName name="_xlnm.Print_Area" localSheetId="7">'Enero-2013'!$A$1:$AI$25</definedName>
    <definedName name="_xlnm.Print_Area" localSheetId="8">'Febrero-2013'!$A$1:$AF$25</definedName>
    <definedName name="_xlnm.Print_Area" localSheetId="12">'Junio-2013'!$A$1:$AH$25</definedName>
    <definedName name="_xlnm.Print_Area" localSheetId="9">'Marzo-2013'!$A$1:$AI$25</definedName>
    <definedName name="_xlnm.Print_Area" localSheetId="11">'Mayo-2013'!$A$1:$AI$25</definedName>
    <definedName name="_xlnm.Print_Area" localSheetId="4">'Noviembre-2012'!$A$1:$AH$27</definedName>
    <definedName name="_xlnm.Print_Area" localSheetId="3">'Octubre-2012'!$A$1:$AI$25</definedName>
    <definedName name="_xlnm.Print_Area" localSheetId="6">'Resumen_Asistencia'!$A$1:$AQ$29</definedName>
    <definedName name="_xlnm.Print_Area" localSheetId="2">'Septiembre-2012'!$A$1:$AO$28</definedName>
    <definedName name="_xlnm.Print_Titles" localSheetId="10">'Abril-2013'!$A:$C</definedName>
    <definedName name="_xlnm.Print_Titles" localSheetId="1">'Asistencia Mensual'!$A:$C</definedName>
    <definedName name="_xlnm.Print_Titles" localSheetId="5">'Diciembre-2012'!$A:$C</definedName>
    <definedName name="_xlnm.Print_Titles" localSheetId="7">'Enero-2013'!$A:$C</definedName>
    <definedName name="_xlnm.Print_Titles" localSheetId="8">'Febrero-2013'!$A:$C</definedName>
    <definedName name="_xlnm.Print_Titles" localSheetId="12">'Junio-2013'!$A:$C</definedName>
    <definedName name="_xlnm.Print_Titles" localSheetId="9">'Marzo-2013'!$A:$C</definedName>
    <definedName name="_xlnm.Print_Titles" localSheetId="11">'Mayo-2013'!$A:$C</definedName>
    <definedName name="_xlnm.Print_Titles" localSheetId="4">'Noviembre-2012'!$A:$C</definedName>
    <definedName name="_xlnm.Print_Titles" localSheetId="3">'Octubre-2012'!$A:$C</definedName>
    <definedName name="_xlnm.Print_Titles" localSheetId="6">'Resumen_Asistencia'!$A:$C,'Resumen_Asistencia'!$1:$1</definedName>
    <definedName name="_xlnm.Print_Titles" localSheetId="2">'Septiembre-2012'!$A:$C</definedName>
  </definedNames>
  <calcPr fullCalcOnLoad="1"/>
</workbook>
</file>

<file path=xl/sharedStrings.xml><?xml version="1.0" encoding="utf-8"?>
<sst xmlns="http://schemas.openxmlformats.org/spreadsheetml/2006/main" count="247" uniqueCount="70">
  <si>
    <t xml:space="preserve">Mes:  </t>
  </si>
  <si>
    <t>Nº</t>
  </si>
  <si>
    <t>APELLIDOS</t>
  </si>
  <si>
    <t>NOMBRE</t>
  </si>
  <si>
    <t>S.J.</t>
  </si>
  <si>
    <t>J.</t>
  </si>
  <si>
    <t xml:space="preserve">Mes... </t>
  </si>
  <si>
    <t>TOTAL</t>
  </si>
  <si>
    <t>Suma</t>
  </si>
  <si>
    <t>TOTAL MES</t>
  </si>
  <si>
    <t>Septiembre</t>
  </si>
  <si>
    <t>Octubre</t>
  </si>
  <si>
    <t>Noviembre</t>
  </si>
  <si>
    <t>Diciembre</t>
  </si>
  <si>
    <t>Febrero</t>
  </si>
  <si>
    <t>Marzo</t>
  </si>
  <si>
    <t>Abril</t>
  </si>
  <si>
    <t>Mayo</t>
  </si>
  <si>
    <t>Junio</t>
  </si>
  <si>
    <t>2º Trimestre</t>
  </si>
  <si>
    <t>3º Trimestre</t>
  </si>
  <si>
    <t>TOTAL CURSO</t>
  </si>
  <si>
    <t>Asistencia mensual (original)</t>
  </si>
  <si>
    <t>Resumen_Asistencia</t>
  </si>
  <si>
    <t>Enero</t>
  </si>
  <si>
    <t>5º A</t>
  </si>
  <si>
    <t>6º A</t>
  </si>
  <si>
    <t>J</t>
  </si>
  <si>
    <t>1º Trimestre</t>
  </si>
  <si>
    <r>
      <t>Nov.</t>
    </r>
    <r>
      <rPr>
        <b/>
        <sz val="8"/>
        <color indexed="8"/>
        <rFont val="Calibri"/>
        <family val="2"/>
      </rPr>
      <t xml:space="preserve"> 21</t>
    </r>
  </si>
  <si>
    <r>
      <t>Dic.</t>
    </r>
    <r>
      <rPr>
        <b/>
        <sz val="8"/>
        <color indexed="8"/>
        <rFont val="Calibri"/>
        <family val="2"/>
      </rPr>
      <t xml:space="preserve">    12</t>
    </r>
  </si>
  <si>
    <r>
      <t xml:space="preserve">Ene. </t>
    </r>
    <r>
      <rPr>
        <b/>
        <sz val="8"/>
        <color indexed="8"/>
        <rFont val="Calibri"/>
        <family val="2"/>
      </rPr>
      <t>17</t>
    </r>
  </si>
  <si>
    <t>67 días</t>
  </si>
  <si>
    <r>
      <t>Sep.</t>
    </r>
    <r>
      <rPr>
        <b/>
        <sz val="8"/>
        <color indexed="8"/>
        <rFont val="Calibri"/>
        <family val="2"/>
      </rPr>
      <t xml:space="preserve">   15</t>
    </r>
  </si>
  <si>
    <r>
      <t xml:space="preserve">Oct.    </t>
    </r>
    <r>
      <rPr>
        <b/>
        <sz val="8"/>
        <color indexed="8"/>
        <rFont val="Calibri"/>
        <family val="2"/>
      </rPr>
      <t>19</t>
    </r>
  </si>
  <si>
    <r>
      <t xml:space="preserve">Feb.   </t>
    </r>
    <r>
      <rPr>
        <b/>
        <sz val="8"/>
        <color indexed="8"/>
        <rFont val="Calibri"/>
        <family val="2"/>
      </rPr>
      <t>19</t>
    </r>
  </si>
  <si>
    <r>
      <t xml:space="preserve">Mar. </t>
    </r>
    <r>
      <rPr>
        <b/>
        <sz val="8"/>
        <color indexed="8"/>
        <rFont val="Calibri"/>
        <family val="2"/>
      </rPr>
      <t xml:space="preserve"> 21</t>
    </r>
  </si>
  <si>
    <r>
      <t xml:space="preserve">Abr. </t>
    </r>
    <r>
      <rPr>
        <b/>
        <sz val="8"/>
        <color indexed="8"/>
        <rFont val="Calibri"/>
        <family val="2"/>
      </rPr>
      <t xml:space="preserve"> 16</t>
    </r>
  </si>
  <si>
    <r>
      <t xml:space="preserve">May.   </t>
    </r>
    <r>
      <rPr>
        <b/>
        <sz val="8"/>
        <color indexed="8"/>
        <rFont val="Calibri"/>
        <family val="2"/>
      </rPr>
      <t>22</t>
    </r>
  </si>
  <si>
    <r>
      <t xml:space="preserve">Jun. </t>
    </r>
    <r>
      <rPr>
        <b/>
        <sz val="8"/>
        <color indexed="8"/>
        <rFont val="Calibri"/>
        <family val="2"/>
      </rPr>
      <t xml:space="preserve">  16</t>
    </r>
  </si>
  <si>
    <t>54 días</t>
  </si>
  <si>
    <t>178 días</t>
  </si>
  <si>
    <t>%</t>
  </si>
  <si>
    <t>HORAS</t>
  </si>
  <si>
    <t>3H   J</t>
  </si>
  <si>
    <t>2H    J</t>
  </si>
  <si>
    <t>2H  s. J</t>
  </si>
  <si>
    <t>3H  s. J</t>
  </si>
  <si>
    <t>Horas s. J.</t>
  </si>
  <si>
    <t>Horas  J</t>
  </si>
  <si>
    <t>Curso 2012-13</t>
  </si>
  <si>
    <t>3sJ</t>
  </si>
  <si>
    <t>3J</t>
  </si>
  <si>
    <t>Alemán Sosa</t>
  </si>
  <si>
    <t>Ana</t>
  </si>
  <si>
    <t>2sJ</t>
  </si>
  <si>
    <t>2J</t>
  </si>
  <si>
    <t>Listados_alumnado</t>
  </si>
  <si>
    <t>Falta sin justificar.</t>
  </si>
  <si>
    <t>Falta justificada.</t>
  </si>
  <si>
    <t>Falta antes del recreo sin justificar.</t>
  </si>
  <si>
    <t>Falta antes del recreo justificada.</t>
  </si>
  <si>
    <t>Falta después del recreo sin justificar.</t>
  </si>
  <si>
    <t>Falta después del recreo justificada.</t>
  </si>
  <si>
    <t>Bentos Guerra</t>
  </si>
  <si>
    <t>Claudia</t>
  </si>
  <si>
    <t>Piojo Cachondo</t>
  </si>
  <si>
    <t>Bartolomé</t>
  </si>
  <si>
    <t xml:space="preserve">Zurita Viera </t>
  </si>
  <si>
    <t>Carmencita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</si>
</sst>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  <numFmt numFmtId="165" formatCode="0.0000%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0000%"/>
    <numFmt numFmtId="175" formatCode="0.0%"/>
    <numFmt numFmtId="176" formatCode="_-* #,##0.000\ _€_-;\-* #,##0.000\ _€_-;_-* &quot;-&quot;??\ _€_-;_-@_-"/>
    <numFmt numFmtId="177" formatCode="_-* #,##0.0\ _€_-;\-* #,##0.0\ _€_-;_-* &quot;-&quot;??\ _€_-;_-@_-"/>
    <numFmt numFmtId="178" formatCode="#,##0.0_ ;\-#,##0.0\ "/>
  </numFmts>
  <fonts count="55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4"/>
      <color indexed="12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6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u val="single"/>
      <sz val="14"/>
      <color theme="1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thin">
        <color indexed="8"/>
      </right>
      <top style="medium"/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4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0" fillId="0" borderId="16" xfId="0" applyBorder="1" applyAlignment="1">
      <alignment horizontal="center" vertical="center"/>
    </xf>
    <xf numFmtId="0" fontId="6" fillId="0" borderId="16" xfId="0" applyFont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 applyProtection="1">
      <alignment vertical="center"/>
      <protection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20" xfId="0" applyFont="1" applyBorder="1" applyAlignment="1" applyProtection="1">
      <alignment vertical="center"/>
      <protection/>
    </xf>
    <xf numFmtId="0" fontId="7" fillId="34" borderId="20" xfId="0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>
      <alignment vertical="center"/>
      <protection/>
    </xf>
    <xf numFmtId="0" fontId="7" fillId="34" borderId="20" xfId="0" applyFont="1" applyFill="1" applyBorder="1" applyAlignment="1">
      <alignment horizontal="left" vertical="center"/>
    </xf>
    <xf numFmtId="0" fontId="7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35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34" borderId="16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3" fillId="32" borderId="12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29" xfId="0" applyFont="1" applyBorder="1" applyAlignment="1">
      <alignment horizontal="center" vertical="center"/>
    </xf>
    <xf numFmtId="0" fontId="3" fillId="32" borderId="29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3" fontId="0" fillId="0" borderId="0" xfId="0" applyNumberFormat="1" applyAlignment="1">
      <alignment/>
    </xf>
    <xf numFmtId="177" fontId="13" fillId="0" borderId="31" xfId="48" applyNumberFormat="1" applyFont="1" applyFill="1" applyBorder="1" applyAlignment="1">
      <alignment horizontal="center" vertical="center"/>
    </xf>
    <xf numFmtId="178" fontId="13" fillId="0" borderId="20" xfId="48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 textRotation="180"/>
    </xf>
    <xf numFmtId="0" fontId="6" fillId="0" borderId="0" xfId="0" applyFont="1" applyAlignment="1">
      <alignment horizontal="left" vertical="center"/>
    </xf>
    <xf numFmtId="0" fontId="1" fillId="36" borderId="20" xfId="0" applyFont="1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39" borderId="14" xfId="0" applyFill="1" applyBorder="1" applyAlignment="1">
      <alignment horizontal="center" vertical="center"/>
    </xf>
    <xf numFmtId="0" fontId="0" fillId="40" borderId="14" xfId="0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6" borderId="0" xfId="0" applyFill="1" applyAlignment="1">
      <alignment/>
    </xf>
    <xf numFmtId="0" fontId="0" fillId="36" borderId="20" xfId="0" applyFill="1" applyBorder="1" applyAlignment="1">
      <alignment horizontal="center" vertical="center"/>
    </xf>
    <xf numFmtId="0" fontId="0" fillId="36" borderId="32" xfId="0" applyFill="1" applyBorder="1" applyAlignment="1">
      <alignment horizontal="center" vertical="center"/>
    </xf>
    <xf numFmtId="0" fontId="0" fillId="41" borderId="12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15" fillId="32" borderId="14" xfId="0" applyFont="1" applyFill="1" applyBorder="1" applyAlignment="1">
      <alignment horizontal="center" vertical="center"/>
    </xf>
    <xf numFmtId="0" fontId="15" fillId="32" borderId="33" xfId="0" applyFont="1" applyFill="1" applyBorder="1" applyAlignment="1">
      <alignment horizontal="center" vertical="center"/>
    </xf>
    <xf numFmtId="0" fontId="16" fillId="41" borderId="12" xfId="0" applyFont="1" applyFill="1" applyBorder="1" applyAlignment="1">
      <alignment horizontal="center" vertical="center" wrapText="1"/>
    </xf>
    <xf numFmtId="0" fontId="16" fillId="38" borderId="12" xfId="0" applyFont="1" applyFill="1" applyBorder="1" applyAlignment="1">
      <alignment horizontal="center" vertical="center" wrapText="1"/>
    </xf>
    <xf numFmtId="0" fontId="16" fillId="41" borderId="13" xfId="0" applyFont="1" applyFill="1" applyBorder="1" applyAlignment="1">
      <alignment horizontal="center" vertical="center" wrapText="1"/>
    </xf>
    <xf numFmtId="0" fontId="16" fillId="38" borderId="13" xfId="0" applyFont="1" applyFill="1" applyBorder="1" applyAlignment="1">
      <alignment horizontal="center" vertical="center" wrapText="1"/>
    </xf>
    <xf numFmtId="0" fontId="15" fillId="32" borderId="34" xfId="0" applyFont="1" applyFill="1" applyBorder="1" applyAlignment="1">
      <alignment horizontal="center" vertical="center"/>
    </xf>
    <xf numFmtId="0" fontId="0" fillId="41" borderId="35" xfId="0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0" fillId="37" borderId="36" xfId="0" applyFill="1" applyBorder="1" applyAlignment="1">
      <alignment horizontal="center" vertical="center"/>
    </xf>
    <xf numFmtId="0" fontId="15" fillId="37" borderId="14" xfId="0" applyFont="1" applyFill="1" applyBorder="1" applyAlignment="1">
      <alignment horizontal="center" vertical="center"/>
    </xf>
    <xf numFmtId="0" fontId="15" fillId="37" borderId="37" xfId="0" applyFont="1" applyFill="1" applyBorder="1" applyAlignment="1">
      <alignment horizontal="center" vertical="center"/>
    </xf>
    <xf numFmtId="0" fontId="15" fillId="37" borderId="33" xfId="0" applyFont="1" applyFill="1" applyBorder="1" applyAlignment="1">
      <alignment horizontal="center" vertical="center"/>
    </xf>
    <xf numFmtId="0" fontId="15" fillId="37" borderId="34" xfId="0" applyFont="1" applyFill="1" applyBorder="1" applyAlignment="1">
      <alignment horizontal="center" vertical="center"/>
    </xf>
    <xf numFmtId="0" fontId="0" fillId="42" borderId="12" xfId="0" applyFill="1" applyBorder="1" applyAlignment="1">
      <alignment horizontal="center" vertical="center"/>
    </xf>
    <xf numFmtId="0" fontId="15" fillId="42" borderId="14" xfId="0" applyFont="1" applyFill="1" applyBorder="1" applyAlignment="1">
      <alignment horizontal="center" vertical="center"/>
    </xf>
    <xf numFmtId="0" fontId="53" fillId="42" borderId="14" xfId="0" applyFont="1" applyFill="1" applyBorder="1" applyAlignment="1">
      <alignment horizontal="center" vertical="center"/>
    </xf>
    <xf numFmtId="0" fontId="54" fillId="0" borderId="20" xfId="45" applyFont="1" applyBorder="1" applyAlignment="1" applyProtection="1">
      <alignment horizontal="left" vertical="center"/>
      <protection/>
    </xf>
    <xf numFmtId="0" fontId="8" fillId="43" borderId="38" xfId="0" applyFont="1" applyFill="1" applyBorder="1" applyAlignment="1">
      <alignment horizontal="center" vertical="center"/>
    </xf>
    <xf numFmtId="0" fontId="9" fillId="32" borderId="20" xfId="0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/>
    </xf>
    <xf numFmtId="0" fontId="10" fillId="13" borderId="39" xfId="45" applyFont="1" applyFill="1" applyBorder="1" applyAlignment="1" applyProtection="1">
      <alignment vertical="center"/>
      <protection/>
    </xf>
    <xf numFmtId="0" fontId="10" fillId="13" borderId="20" xfId="45" applyFont="1" applyFill="1" applyBorder="1" applyAlignment="1" applyProtection="1">
      <alignment vertical="center"/>
      <protection/>
    </xf>
    <xf numFmtId="49" fontId="54" fillId="13" borderId="20" xfId="45" applyNumberFormat="1" applyFont="1" applyFill="1" applyBorder="1" applyAlignment="1" applyProtection="1">
      <alignment vertical="center"/>
      <protection/>
    </xf>
    <xf numFmtId="0" fontId="54" fillId="13" borderId="20" xfId="45" applyFont="1" applyFill="1" applyBorder="1" applyAlignment="1" applyProtection="1">
      <alignment vertical="center"/>
      <protection/>
    </xf>
    <xf numFmtId="0" fontId="0" fillId="0" borderId="20" xfId="0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44" borderId="40" xfId="0" applyFont="1" applyFill="1" applyBorder="1" applyAlignment="1">
      <alignment horizontal="center" vertical="center"/>
    </xf>
    <xf numFmtId="0" fontId="1" fillId="44" borderId="42" xfId="0" applyFont="1" applyFill="1" applyBorder="1" applyAlignment="1">
      <alignment horizontal="center" vertical="center"/>
    </xf>
    <xf numFmtId="0" fontId="2" fillId="44" borderId="27" xfId="0" applyFont="1" applyFill="1" applyBorder="1" applyAlignment="1">
      <alignment horizontal="center" wrapText="1"/>
    </xf>
    <xf numFmtId="0" fontId="2" fillId="44" borderId="32" xfId="0" applyFont="1" applyFill="1" applyBorder="1" applyAlignment="1">
      <alignment horizontal="center" wrapText="1"/>
    </xf>
    <xf numFmtId="0" fontId="2" fillId="0" borderId="42" xfId="0" applyFont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45" borderId="40" xfId="0" applyFont="1" applyFill="1" applyBorder="1" applyAlignment="1">
      <alignment horizontal="center" vertical="center"/>
    </xf>
    <xf numFmtId="0" fontId="1" fillId="45" borderId="42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0</xdr:row>
      <xdr:rowOff>209550</xdr:rowOff>
    </xdr:from>
    <xdr:to>
      <xdr:col>5</xdr:col>
      <xdr:colOff>2228850</xdr:colOff>
      <xdr:row>5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209550"/>
          <a:ext cx="26003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rofesorado\Downloads\22_marta_6&#186;a_Tema6-1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aje-Fórmulas"/>
      <sheetName val="Viaje-Datos"/>
    </sheetNames>
    <sheetDataSet>
      <sheetData sheetId="0">
        <row r="6">
          <cell r="B6" t="str">
            <v>Díaz González</v>
          </cell>
          <cell r="C6" t="str">
            <v>Pedro</v>
          </cell>
        </row>
        <row r="7">
          <cell r="B7" t="str">
            <v>Hernández Gutiérrez</v>
          </cell>
          <cell r="C7" t="str">
            <v>Herminia</v>
          </cell>
        </row>
        <row r="8">
          <cell r="B8" t="str">
            <v>Jiménez Carreño</v>
          </cell>
          <cell r="C8" t="str">
            <v>Bartolomé</v>
          </cell>
        </row>
        <row r="9">
          <cell r="B9" t="str">
            <v>Jiménez Carreño</v>
          </cell>
          <cell r="C9" t="str">
            <v>José</v>
          </cell>
        </row>
        <row r="10">
          <cell r="B10" t="str">
            <v>Morales Hernán</v>
          </cell>
          <cell r="C10" t="str">
            <v>Concepción</v>
          </cell>
        </row>
        <row r="11">
          <cell r="B11" t="str">
            <v>Nuez Barreto</v>
          </cell>
          <cell r="C11" t="str">
            <v>Ramón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showGridLines="0" zoomScalePageLayoutView="0" workbookViewId="0" topLeftCell="A1">
      <selection activeCell="B1" sqref="B1"/>
    </sheetView>
  </sheetViews>
  <sheetFormatPr defaultColWidth="11.421875" defaultRowHeight="15"/>
  <cols>
    <col min="1" max="1" width="5.8515625" style="0" customWidth="1"/>
    <col min="2" max="2" width="40.00390625" style="0" customWidth="1"/>
    <col min="3" max="3" width="8.421875" style="0" customWidth="1"/>
    <col min="4" max="4" width="5.140625" style="0" customWidth="1"/>
    <col min="5" max="5" width="1.7109375" style="0" customWidth="1"/>
    <col min="6" max="6" width="34.8515625" style="0" customWidth="1"/>
  </cols>
  <sheetData>
    <row r="1" ht="32.25" customHeight="1" thickBot="1">
      <c r="B1" s="95" t="s">
        <v>50</v>
      </c>
    </row>
    <row r="2" s="35" customFormat="1" ht="27" customHeight="1">
      <c r="B2" s="99" t="s">
        <v>22</v>
      </c>
    </row>
    <row r="3" s="35" customFormat="1" ht="27" customHeight="1">
      <c r="B3" s="100" t="s">
        <v>23</v>
      </c>
    </row>
    <row r="4" s="35" customFormat="1" ht="27" customHeight="1">
      <c r="B4" s="100" t="s">
        <v>57</v>
      </c>
    </row>
    <row r="5" s="35" customFormat="1" ht="27" customHeight="1">
      <c r="B5" s="101" t="s">
        <v>10</v>
      </c>
    </row>
    <row r="6" s="35" customFormat="1" ht="27" customHeight="1">
      <c r="B6" s="102" t="s">
        <v>11</v>
      </c>
    </row>
    <row r="7" s="35" customFormat="1" ht="27" customHeight="1">
      <c r="B7" s="102" t="s">
        <v>12</v>
      </c>
    </row>
    <row r="8" spans="2:6" s="35" customFormat="1" ht="27" customHeight="1">
      <c r="B8" s="102" t="s">
        <v>13</v>
      </c>
      <c r="D8" s="96">
        <v>6</v>
      </c>
      <c r="F8" s="97" t="s">
        <v>58</v>
      </c>
    </row>
    <row r="9" spans="2:6" s="35" customFormat="1" ht="27" customHeight="1">
      <c r="B9" s="94" t="s">
        <v>24</v>
      </c>
      <c r="D9" s="96" t="s">
        <v>27</v>
      </c>
      <c r="F9" s="97" t="s">
        <v>59</v>
      </c>
    </row>
    <row r="10" spans="2:6" s="35" customFormat="1" ht="27" customHeight="1">
      <c r="B10" s="94" t="s">
        <v>14</v>
      </c>
      <c r="D10" s="96" t="s">
        <v>51</v>
      </c>
      <c r="F10" s="97" t="s">
        <v>60</v>
      </c>
    </row>
    <row r="11" spans="2:6" s="35" customFormat="1" ht="27" customHeight="1">
      <c r="B11" s="94" t="s">
        <v>15</v>
      </c>
      <c r="D11" s="96" t="s">
        <v>52</v>
      </c>
      <c r="F11" s="97" t="s">
        <v>61</v>
      </c>
    </row>
    <row r="12" spans="2:6" s="35" customFormat="1" ht="27" customHeight="1">
      <c r="B12" s="94" t="s">
        <v>16</v>
      </c>
      <c r="D12" s="96" t="s">
        <v>55</v>
      </c>
      <c r="F12" s="97" t="s">
        <v>62</v>
      </c>
    </row>
    <row r="13" spans="2:6" s="35" customFormat="1" ht="27" customHeight="1">
      <c r="B13" s="94" t="s">
        <v>17</v>
      </c>
      <c r="D13" s="96" t="s">
        <v>56</v>
      </c>
      <c r="F13" s="97" t="s">
        <v>63</v>
      </c>
    </row>
    <row r="14" s="35" customFormat="1" ht="27" customHeight="1">
      <c r="B14" s="94" t="s">
        <v>18</v>
      </c>
    </row>
  </sheetData>
  <sheetProtection/>
  <dataValidations count="1">
    <dataValidation type="list" allowBlank="1" showInputMessage="1" showErrorMessage="1" sqref="D8:D13">
      <formula1>"---,6,J,3J,2J,3sJ,2sJ"</formula1>
    </dataValidation>
  </dataValidations>
  <hyperlinks>
    <hyperlink ref="B2" location="'Asistencia Mensual'!A1" display="Asistencia mensual (original)"/>
    <hyperlink ref="B3" location="Resumen_Asistencia!A1" display="Resumen_Asistencia"/>
    <hyperlink ref="B5" location="'Septiembre-2012'!A1" display="Septiembre"/>
    <hyperlink ref="B6" location="'Octubre-2012'!A1" display="Octubre"/>
    <hyperlink ref="B7" location="'Noviembre-2012'!A1" display="Noviembre"/>
    <hyperlink ref="B8" location="'Diciembre-2012'!A1" display="Diciembre"/>
    <hyperlink ref="B9" location="'Enero-2013'!A1" display="Enero"/>
    <hyperlink ref="B10" location="'Febrero-2013'!A1" display="Febrero"/>
    <hyperlink ref="B11" location="'Marzo-2013'!A1" display="Marzo"/>
    <hyperlink ref="B12" location="'Abril-2013'!A1" display="Abril"/>
    <hyperlink ref="B13" location="'Mayo-2013'!A1" display="Mayo"/>
    <hyperlink ref="B14" location="'Junio-2013'!A1" display="Junio"/>
    <hyperlink ref="B4" location="Listados_alumnado!A1" display="Listados_alumna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28"/>
  <sheetViews>
    <sheetView showGridLines="0" showZeros="0" zoomScalePageLayoutView="0" workbookViewId="0" topLeftCell="A1">
      <pane xSplit="3" topLeftCell="D1" activePane="topRight" state="frozen"/>
      <selection pane="topLeft" activeCell="A1" sqref="A1"/>
      <selection pane="topRight" activeCell="D1" sqref="D1:I1"/>
    </sheetView>
  </sheetViews>
  <sheetFormatPr defaultColWidth="11.421875" defaultRowHeight="15" outlineLevelCol="1"/>
  <cols>
    <col min="1" max="1" width="3.00390625" style="0" customWidth="1"/>
    <col min="2" max="2" width="16.8515625" style="0" customWidth="1"/>
    <col min="3" max="3" width="17.28125" style="0" customWidth="1"/>
    <col min="4" max="15" width="3.421875" style="0" customWidth="1"/>
    <col min="16" max="17" width="3.421875" style="72" customWidth="1"/>
    <col min="18" max="22" width="3.421875" style="0" customWidth="1"/>
    <col min="23" max="24" width="3.421875" style="72" customWidth="1"/>
    <col min="25" max="25" width="3.421875" style="0" customWidth="1"/>
    <col min="26" max="29" width="3.421875" style="0" hidden="1" customWidth="1" outlineLevel="1"/>
    <col min="30" max="31" width="3.421875" style="72" hidden="1" customWidth="1" outlineLevel="1"/>
    <col min="32" max="34" width="3.421875" style="0" hidden="1" customWidth="1" outlineLevel="1"/>
    <col min="35" max="35" width="3.57421875" style="0" hidden="1" customWidth="1" outlineLevel="1"/>
    <col min="36" max="36" width="4.28125" style="0" hidden="1" customWidth="1" outlineLevel="1"/>
    <col min="37" max="37" width="4.57421875" style="0" hidden="1" customWidth="1" outlineLevel="1"/>
    <col min="38" max="38" width="3.57421875" style="0" hidden="1" customWidth="1" outlineLevel="1"/>
    <col min="39" max="40" width="4.140625" style="0" hidden="1" customWidth="1" outlineLevel="1"/>
    <col min="41" max="41" width="5.8515625" style="0" customWidth="1" collapsed="1"/>
    <col min="42" max="42" width="5.8515625" style="0" customWidth="1"/>
  </cols>
  <sheetData>
    <row r="1" spans="3:42" ht="21.75" customHeight="1">
      <c r="C1" s="15" t="s">
        <v>0</v>
      </c>
      <c r="D1" s="104" t="s">
        <v>15</v>
      </c>
      <c r="E1" s="104"/>
      <c r="F1" s="104"/>
      <c r="G1" s="104"/>
      <c r="H1" s="104"/>
      <c r="I1" s="104"/>
      <c r="AO1" s="105" t="s">
        <v>43</v>
      </c>
      <c r="AP1" s="105"/>
    </row>
    <row r="2" spans="1:42" ht="28.5" customHeight="1" thickBot="1">
      <c r="A2" s="2" t="s">
        <v>1</v>
      </c>
      <c r="B2" s="3" t="s">
        <v>2</v>
      </c>
      <c r="C2" s="4" t="s">
        <v>3</v>
      </c>
      <c r="D2" s="5">
        <v>1</v>
      </c>
      <c r="E2" s="71">
        <v>2</v>
      </c>
      <c r="F2" s="71">
        <v>3</v>
      </c>
      <c r="G2" s="6">
        <v>4</v>
      </c>
      <c r="H2" s="6">
        <v>5</v>
      </c>
      <c r="I2" s="91">
        <v>6</v>
      </c>
      <c r="J2" s="91">
        <v>7</v>
      </c>
      <c r="K2" s="6">
        <v>8</v>
      </c>
      <c r="L2" s="71">
        <v>9</v>
      </c>
      <c r="M2" s="71">
        <v>10</v>
      </c>
      <c r="N2" s="6">
        <v>11</v>
      </c>
      <c r="O2" s="6">
        <v>12</v>
      </c>
      <c r="P2" s="91">
        <v>13</v>
      </c>
      <c r="Q2" s="91">
        <v>14</v>
      </c>
      <c r="R2" s="6">
        <v>15</v>
      </c>
      <c r="S2" s="71">
        <v>16</v>
      </c>
      <c r="T2" s="71">
        <v>17</v>
      </c>
      <c r="U2" s="6">
        <v>18</v>
      </c>
      <c r="V2" s="6">
        <v>19</v>
      </c>
      <c r="W2" s="91">
        <v>20</v>
      </c>
      <c r="X2" s="91">
        <v>21</v>
      </c>
      <c r="Y2" s="6">
        <v>22</v>
      </c>
      <c r="Z2" s="71">
        <v>23</v>
      </c>
      <c r="AA2" s="71">
        <v>24</v>
      </c>
      <c r="AB2" s="71">
        <v>25</v>
      </c>
      <c r="AC2" s="71">
        <v>26</v>
      </c>
      <c r="AD2" s="71">
        <v>27</v>
      </c>
      <c r="AE2" s="71">
        <v>28</v>
      </c>
      <c r="AF2" s="71">
        <v>29</v>
      </c>
      <c r="AG2" s="71">
        <v>30</v>
      </c>
      <c r="AH2" s="71">
        <v>31</v>
      </c>
      <c r="AI2" s="75">
        <v>6</v>
      </c>
      <c r="AJ2" s="79" t="s">
        <v>47</v>
      </c>
      <c r="AK2" s="79" t="s">
        <v>46</v>
      </c>
      <c r="AL2" s="76" t="s">
        <v>27</v>
      </c>
      <c r="AM2" s="80" t="s">
        <v>44</v>
      </c>
      <c r="AN2" s="80" t="s">
        <v>45</v>
      </c>
      <c r="AO2" s="81" t="s">
        <v>48</v>
      </c>
      <c r="AP2" s="82" t="s">
        <v>49</v>
      </c>
    </row>
    <row r="3" spans="1:42" ht="18" customHeight="1" thickTop="1">
      <c r="A3" s="7">
        <f>'Asistencia Mensual'!A3</f>
        <v>1</v>
      </c>
      <c r="B3" s="24" t="str">
        <f>'Asistencia Mensual'!B3</f>
        <v>Alemán Sosa</v>
      </c>
      <c r="C3" s="24" t="str">
        <f>'Asistencia Mensual'!C3</f>
        <v>Ana</v>
      </c>
      <c r="D3" s="77"/>
      <c r="E3" s="87"/>
      <c r="F3" s="87"/>
      <c r="G3" s="77"/>
      <c r="H3" s="77"/>
      <c r="I3" s="92"/>
      <c r="J3" s="92"/>
      <c r="K3" s="77"/>
      <c r="L3" s="87"/>
      <c r="M3" s="87"/>
      <c r="N3" s="77"/>
      <c r="O3" s="77"/>
      <c r="P3" s="92"/>
      <c r="Q3" s="92"/>
      <c r="R3" s="77"/>
      <c r="S3" s="87"/>
      <c r="T3" s="87"/>
      <c r="U3" s="77"/>
      <c r="V3" s="77"/>
      <c r="W3" s="92"/>
      <c r="X3" s="92"/>
      <c r="Y3" s="77"/>
      <c r="Z3" s="87"/>
      <c r="AA3" s="87"/>
      <c r="AB3" s="87"/>
      <c r="AC3" s="87"/>
      <c r="AD3" s="87"/>
      <c r="AE3" s="87"/>
      <c r="AF3" s="87"/>
      <c r="AG3" s="87"/>
      <c r="AH3" s="87"/>
      <c r="AI3" s="74">
        <f aca="true" t="shared" si="0" ref="AI3:AI25">COUNTIF(D3:AH3,"6")</f>
        <v>0</v>
      </c>
      <c r="AJ3" s="74">
        <f>COUNTIF(D3:AH3,"3sJ")</f>
        <v>0</v>
      </c>
      <c r="AK3" s="74">
        <f>COUNTIF(D3:AH3,"2sJ")</f>
        <v>0</v>
      </c>
      <c r="AL3" s="74">
        <f>COUNTIF(D3:AH3,"J")</f>
        <v>0</v>
      </c>
      <c r="AM3" s="74">
        <f>COUNTIF(D3:AH3,"3J")</f>
        <v>0</v>
      </c>
      <c r="AN3" s="73">
        <f>COUNTIF(D3:AH3,"2J")</f>
        <v>0</v>
      </c>
      <c r="AO3" s="23">
        <f>(AI3*5)+(AJ3*3)+(AK3*2)</f>
        <v>0</v>
      </c>
      <c r="AP3" s="23">
        <f>(AL3*5)+(AM3*3)+(AN3*2)</f>
        <v>0</v>
      </c>
    </row>
    <row r="4" spans="1:42" ht="18" customHeight="1">
      <c r="A4" s="7">
        <f>'Asistencia Mensual'!A4</f>
        <v>2</v>
      </c>
      <c r="B4" s="24" t="str">
        <f>'Asistencia Mensual'!B4</f>
        <v>Bentos Guerra</v>
      </c>
      <c r="C4" s="24" t="str">
        <f>'Asistencia Mensual'!C4</f>
        <v>Claudia</v>
      </c>
      <c r="D4" s="77"/>
      <c r="E4" s="87"/>
      <c r="F4" s="87"/>
      <c r="G4" s="77"/>
      <c r="H4" s="77"/>
      <c r="I4" s="92"/>
      <c r="J4" s="92"/>
      <c r="K4" s="77"/>
      <c r="L4" s="87"/>
      <c r="M4" s="87"/>
      <c r="N4" s="77"/>
      <c r="O4" s="77"/>
      <c r="P4" s="92"/>
      <c r="Q4" s="92"/>
      <c r="R4" s="77"/>
      <c r="S4" s="87"/>
      <c r="T4" s="87"/>
      <c r="U4" s="77"/>
      <c r="V4" s="77"/>
      <c r="W4" s="92"/>
      <c r="X4" s="92"/>
      <c r="Y4" s="77"/>
      <c r="Z4" s="87"/>
      <c r="AA4" s="87"/>
      <c r="AB4" s="87"/>
      <c r="AC4" s="87"/>
      <c r="AD4" s="87"/>
      <c r="AE4" s="87"/>
      <c r="AF4" s="87"/>
      <c r="AG4" s="87"/>
      <c r="AH4" s="87"/>
      <c r="AI4" s="74">
        <f t="shared" si="0"/>
        <v>0</v>
      </c>
      <c r="AJ4" s="74">
        <f>COUNTIF(D4:AH4,"3sJ")</f>
        <v>0</v>
      </c>
      <c r="AK4" s="74">
        <f>COUNTIF(D4:AH4,"2sJ")</f>
        <v>0</v>
      </c>
      <c r="AL4" s="74">
        <f>COUNTIF(D4:AH4,"J")</f>
        <v>0</v>
      </c>
      <c r="AM4" s="74">
        <f>COUNTIF(D4:AH4,"3J")</f>
        <v>0</v>
      </c>
      <c r="AN4" s="73">
        <f>COUNTIF(D4:AH4,"2J")</f>
        <v>0</v>
      </c>
      <c r="AO4" s="23">
        <f>(AI4*5)+(AJ4*3)+(AK4*2)</f>
        <v>0</v>
      </c>
      <c r="AP4" s="23">
        <f>(AL4*5)+(AM4*3)+(AN4*2)</f>
        <v>0</v>
      </c>
    </row>
    <row r="5" spans="1:42" ht="18" customHeight="1">
      <c r="A5" s="7">
        <f>'Asistencia Mensual'!A5</f>
        <v>3</v>
      </c>
      <c r="B5" s="24" t="str">
        <f>'Asistencia Mensual'!B5</f>
        <v>Piojo Cachondo</v>
      </c>
      <c r="C5" s="24" t="str">
        <f>'Asistencia Mensual'!C5</f>
        <v>Bartolomé</v>
      </c>
      <c r="D5" s="77"/>
      <c r="E5" s="87"/>
      <c r="F5" s="87"/>
      <c r="G5" s="77"/>
      <c r="H5" s="77"/>
      <c r="I5" s="92"/>
      <c r="J5" s="92"/>
      <c r="K5" s="77"/>
      <c r="L5" s="87"/>
      <c r="M5" s="87"/>
      <c r="N5" s="77"/>
      <c r="O5" s="77"/>
      <c r="P5" s="92"/>
      <c r="Q5" s="92"/>
      <c r="R5" s="77"/>
      <c r="S5" s="87"/>
      <c r="T5" s="87"/>
      <c r="U5" s="77"/>
      <c r="V5" s="77"/>
      <c r="W5" s="92"/>
      <c r="X5" s="92"/>
      <c r="Y5" s="77"/>
      <c r="Z5" s="87"/>
      <c r="AA5" s="87"/>
      <c r="AB5" s="87"/>
      <c r="AC5" s="87"/>
      <c r="AD5" s="87"/>
      <c r="AE5" s="87"/>
      <c r="AF5" s="87"/>
      <c r="AG5" s="87"/>
      <c r="AH5" s="87"/>
      <c r="AI5" s="74">
        <f t="shared" si="0"/>
        <v>0</v>
      </c>
      <c r="AJ5" s="74">
        <f aca="true" t="shared" si="1" ref="AJ5:AJ25">COUNTIF(D5:AH5,"3sJ")</f>
        <v>0</v>
      </c>
      <c r="AK5" s="74">
        <f aca="true" t="shared" si="2" ref="AK5:AK25">COUNTIF(D5:AH5,"2sJ")</f>
        <v>0</v>
      </c>
      <c r="AL5" s="74">
        <f aca="true" t="shared" si="3" ref="AL5:AL25">COUNTIF(D5:AH5,"J")</f>
        <v>0</v>
      </c>
      <c r="AM5" s="74">
        <f aca="true" t="shared" si="4" ref="AM5:AM25">COUNTIF(D5:AH5,"3J")</f>
        <v>0</v>
      </c>
      <c r="AN5" s="73">
        <f aca="true" t="shared" si="5" ref="AN5:AN25">COUNTIF(D5:AH5,"2J")</f>
        <v>0</v>
      </c>
      <c r="AO5" s="23">
        <f aca="true" t="shared" si="6" ref="AO5:AO25">(AI5*5)+(AJ5*3)+(AK5*2)</f>
        <v>0</v>
      </c>
      <c r="AP5" s="23">
        <f aca="true" t="shared" si="7" ref="AP5:AP25">(AL5*5)+(AM5*3)+(AN5*2)</f>
        <v>0</v>
      </c>
    </row>
    <row r="6" spans="1:42" ht="18" customHeight="1">
      <c r="A6" s="7">
        <f>'Asistencia Mensual'!A6</f>
        <v>4</v>
      </c>
      <c r="B6" s="24" t="str">
        <f>'Asistencia Mensual'!B6</f>
        <v>Díaz González</v>
      </c>
      <c r="C6" s="24" t="str">
        <f>'Asistencia Mensual'!C6</f>
        <v>Pedro</v>
      </c>
      <c r="D6" s="77"/>
      <c r="E6" s="87"/>
      <c r="F6" s="87"/>
      <c r="G6" s="77"/>
      <c r="H6" s="77"/>
      <c r="I6" s="92"/>
      <c r="J6" s="92"/>
      <c r="K6" s="77"/>
      <c r="L6" s="87"/>
      <c r="M6" s="87"/>
      <c r="N6" s="77"/>
      <c r="O6" s="77"/>
      <c r="P6" s="92"/>
      <c r="Q6" s="92"/>
      <c r="R6" s="77"/>
      <c r="S6" s="87"/>
      <c r="T6" s="87"/>
      <c r="U6" s="77"/>
      <c r="V6" s="77"/>
      <c r="W6" s="92"/>
      <c r="X6" s="92"/>
      <c r="Y6" s="77"/>
      <c r="Z6" s="87"/>
      <c r="AA6" s="87"/>
      <c r="AB6" s="87"/>
      <c r="AC6" s="87"/>
      <c r="AD6" s="87"/>
      <c r="AE6" s="87"/>
      <c r="AF6" s="87"/>
      <c r="AG6" s="87"/>
      <c r="AH6" s="87"/>
      <c r="AI6" s="74">
        <f t="shared" si="0"/>
        <v>0</v>
      </c>
      <c r="AJ6" s="74">
        <f t="shared" si="1"/>
        <v>0</v>
      </c>
      <c r="AK6" s="74">
        <f t="shared" si="2"/>
        <v>0</v>
      </c>
      <c r="AL6" s="74">
        <f t="shared" si="3"/>
        <v>0</v>
      </c>
      <c r="AM6" s="74">
        <f t="shared" si="4"/>
        <v>0</v>
      </c>
      <c r="AN6" s="73">
        <f t="shared" si="5"/>
        <v>0</v>
      </c>
      <c r="AO6" s="23">
        <f t="shared" si="6"/>
        <v>0</v>
      </c>
      <c r="AP6" s="23">
        <f t="shared" si="7"/>
        <v>0</v>
      </c>
    </row>
    <row r="7" spans="1:42" ht="18" customHeight="1">
      <c r="A7" s="7">
        <f>'Asistencia Mensual'!A7</f>
        <v>5</v>
      </c>
      <c r="B7" s="24" t="str">
        <f>'Asistencia Mensual'!B7</f>
        <v>Hernández Gutiérrez</v>
      </c>
      <c r="C7" s="24" t="str">
        <f>'Asistencia Mensual'!C7</f>
        <v>Herminia</v>
      </c>
      <c r="D7" s="77"/>
      <c r="E7" s="87"/>
      <c r="F7" s="87"/>
      <c r="G7" s="77"/>
      <c r="H7" s="77"/>
      <c r="I7" s="92"/>
      <c r="J7" s="92"/>
      <c r="K7" s="77"/>
      <c r="L7" s="87"/>
      <c r="M7" s="87"/>
      <c r="N7" s="77"/>
      <c r="O7" s="77"/>
      <c r="P7" s="92"/>
      <c r="Q7" s="92"/>
      <c r="R7" s="77"/>
      <c r="S7" s="87"/>
      <c r="T7" s="87"/>
      <c r="U7" s="77"/>
      <c r="V7" s="77"/>
      <c r="W7" s="92"/>
      <c r="X7" s="92"/>
      <c r="Y7" s="77"/>
      <c r="Z7" s="87"/>
      <c r="AA7" s="87"/>
      <c r="AB7" s="87"/>
      <c r="AC7" s="87"/>
      <c r="AD7" s="87"/>
      <c r="AE7" s="87"/>
      <c r="AF7" s="87"/>
      <c r="AG7" s="87"/>
      <c r="AH7" s="87"/>
      <c r="AI7" s="74">
        <f t="shared" si="0"/>
        <v>0</v>
      </c>
      <c r="AJ7" s="74">
        <f t="shared" si="1"/>
        <v>0</v>
      </c>
      <c r="AK7" s="74">
        <f t="shared" si="2"/>
        <v>0</v>
      </c>
      <c r="AL7" s="74">
        <f t="shared" si="3"/>
        <v>0</v>
      </c>
      <c r="AM7" s="74">
        <f t="shared" si="4"/>
        <v>0</v>
      </c>
      <c r="AN7" s="73">
        <f t="shared" si="5"/>
        <v>0</v>
      </c>
      <c r="AO7" s="23">
        <f t="shared" si="6"/>
        <v>0</v>
      </c>
      <c r="AP7" s="23">
        <f t="shared" si="7"/>
        <v>0</v>
      </c>
    </row>
    <row r="8" spans="1:42" ht="18" customHeight="1">
      <c r="A8" s="7">
        <f>'Asistencia Mensual'!A8</f>
        <v>6</v>
      </c>
      <c r="B8" s="24" t="str">
        <f>'Asistencia Mensual'!B8</f>
        <v>Jiménez Carreño</v>
      </c>
      <c r="C8" s="24" t="str">
        <f>'Asistencia Mensual'!C8</f>
        <v>Bartolomé</v>
      </c>
      <c r="D8" s="77"/>
      <c r="E8" s="87"/>
      <c r="F8" s="87"/>
      <c r="G8" s="77"/>
      <c r="H8" s="77"/>
      <c r="I8" s="92"/>
      <c r="J8" s="92"/>
      <c r="K8" s="77"/>
      <c r="L8" s="87"/>
      <c r="M8" s="87"/>
      <c r="N8" s="77"/>
      <c r="O8" s="77"/>
      <c r="P8" s="92"/>
      <c r="Q8" s="92"/>
      <c r="R8" s="77"/>
      <c r="S8" s="87"/>
      <c r="T8" s="87"/>
      <c r="U8" s="77"/>
      <c r="V8" s="77"/>
      <c r="W8" s="92"/>
      <c r="X8" s="92"/>
      <c r="Y8" s="77"/>
      <c r="Z8" s="87"/>
      <c r="AA8" s="87"/>
      <c r="AB8" s="87"/>
      <c r="AC8" s="87"/>
      <c r="AD8" s="87"/>
      <c r="AE8" s="87"/>
      <c r="AF8" s="87"/>
      <c r="AG8" s="87"/>
      <c r="AH8" s="87"/>
      <c r="AI8" s="74">
        <f t="shared" si="0"/>
        <v>0</v>
      </c>
      <c r="AJ8" s="74">
        <f t="shared" si="1"/>
        <v>0</v>
      </c>
      <c r="AK8" s="74">
        <f t="shared" si="2"/>
        <v>0</v>
      </c>
      <c r="AL8" s="74">
        <f t="shared" si="3"/>
        <v>0</v>
      </c>
      <c r="AM8" s="74">
        <f t="shared" si="4"/>
        <v>0</v>
      </c>
      <c r="AN8" s="73">
        <f t="shared" si="5"/>
        <v>0</v>
      </c>
      <c r="AO8" s="23">
        <f t="shared" si="6"/>
        <v>0</v>
      </c>
      <c r="AP8" s="23">
        <f t="shared" si="7"/>
        <v>0</v>
      </c>
    </row>
    <row r="9" spans="1:42" ht="18" customHeight="1">
      <c r="A9" s="7">
        <f>'Asistencia Mensual'!A9</f>
        <v>7</v>
      </c>
      <c r="B9" s="24" t="str">
        <f>'Asistencia Mensual'!B9</f>
        <v>Jiménez Carreño</v>
      </c>
      <c r="C9" s="24" t="str">
        <f>'Asistencia Mensual'!C9</f>
        <v>José</v>
      </c>
      <c r="D9" s="77"/>
      <c r="E9" s="87"/>
      <c r="F9" s="87"/>
      <c r="G9" s="77"/>
      <c r="H9" s="77"/>
      <c r="I9" s="92"/>
      <c r="J9" s="92"/>
      <c r="K9" s="77"/>
      <c r="L9" s="87"/>
      <c r="M9" s="87"/>
      <c r="N9" s="77"/>
      <c r="O9" s="77"/>
      <c r="P9" s="92"/>
      <c r="Q9" s="92"/>
      <c r="R9" s="77"/>
      <c r="S9" s="87"/>
      <c r="T9" s="87"/>
      <c r="U9" s="77"/>
      <c r="V9" s="77"/>
      <c r="W9" s="92"/>
      <c r="X9" s="92"/>
      <c r="Y9" s="77"/>
      <c r="Z9" s="87"/>
      <c r="AA9" s="87"/>
      <c r="AB9" s="87"/>
      <c r="AC9" s="87"/>
      <c r="AD9" s="87"/>
      <c r="AE9" s="87"/>
      <c r="AF9" s="87"/>
      <c r="AG9" s="87"/>
      <c r="AH9" s="87"/>
      <c r="AI9" s="74">
        <f t="shared" si="0"/>
        <v>0</v>
      </c>
      <c r="AJ9" s="74">
        <f t="shared" si="1"/>
        <v>0</v>
      </c>
      <c r="AK9" s="74">
        <f t="shared" si="2"/>
        <v>0</v>
      </c>
      <c r="AL9" s="74">
        <f t="shared" si="3"/>
        <v>0</v>
      </c>
      <c r="AM9" s="74">
        <f t="shared" si="4"/>
        <v>0</v>
      </c>
      <c r="AN9" s="73">
        <f t="shared" si="5"/>
        <v>0</v>
      </c>
      <c r="AO9" s="23">
        <f t="shared" si="6"/>
        <v>0</v>
      </c>
      <c r="AP9" s="23">
        <f t="shared" si="7"/>
        <v>0</v>
      </c>
    </row>
    <row r="10" spans="1:42" ht="18" customHeight="1">
      <c r="A10" s="7">
        <f>'Asistencia Mensual'!A10</f>
        <v>8</v>
      </c>
      <c r="B10" s="24" t="str">
        <f>'Asistencia Mensual'!B10</f>
        <v>Morales Hernán</v>
      </c>
      <c r="C10" s="24" t="str">
        <f>'Asistencia Mensual'!C10</f>
        <v>Concepción</v>
      </c>
      <c r="D10" s="77"/>
      <c r="E10" s="87"/>
      <c r="F10" s="87"/>
      <c r="G10" s="77"/>
      <c r="H10" s="77"/>
      <c r="I10" s="92"/>
      <c r="J10" s="92"/>
      <c r="K10" s="77"/>
      <c r="L10" s="87"/>
      <c r="M10" s="87"/>
      <c r="N10" s="77"/>
      <c r="O10" s="77"/>
      <c r="P10" s="92"/>
      <c r="Q10" s="92"/>
      <c r="R10" s="77"/>
      <c r="S10" s="87"/>
      <c r="T10" s="87"/>
      <c r="U10" s="77"/>
      <c r="V10" s="77"/>
      <c r="W10" s="92"/>
      <c r="X10" s="92"/>
      <c r="Y10" s="77"/>
      <c r="Z10" s="87"/>
      <c r="AA10" s="87"/>
      <c r="AB10" s="87"/>
      <c r="AC10" s="87"/>
      <c r="AD10" s="87"/>
      <c r="AE10" s="87"/>
      <c r="AF10" s="87"/>
      <c r="AG10" s="87"/>
      <c r="AH10" s="87"/>
      <c r="AI10" s="74">
        <f t="shared" si="0"/>
        <v>0</v>
      </c>
      <c r="AJ10" s="74">
        <f t="shared" si="1"/>
        <v>0</v>
      </c>
      <c r="AK10" s="74">
        <f t="shared" si="2"/>
        <v>0</v>
      </c>
      <c r="AL10" s="74">
        <f t="shared" si="3"/>
        <v>0</v>
      </c>
      <c r="AM10" s="74">
        <f t="shared" si="4"/>
        <v>0</v>
      </c>
      <c r="AN10" s="73">
        <f t="shared" si="5"/>
        <v>0</v>
      </c>
      <c r="AO10" s="23">
        <f t="shared" si="6"/>
        <v>0</v>
      </c>
      <c r="AP10" s="23">
        <f t="shared" si="7"/>
        <v>0</v>
      </c>
    </row>
    <row r="11" spans="1:42" ht="18" customHeight="1">
      <c r="A11" s="7">
        <f>'Asistencia Mensual'!A11</f>
        <v>9</v>
      </c>
      <c r="B11" s="24" t="str">
        <f>'Asistencia Mensual'!B11</f>
        <v>Nuez Barreto</v>
      </c>
      <c r="C11" s="24" t="str">
        <f>'Asistencia Mensual'!C11</f>
        <v>Ramón</v>
      </c>
      <c r="D11" s="77"/>
      <c r="E11" s="87"/>
      <c r="F11" s="87"/>
      <c r="G11" s="77"/>
      <c r="H11" s="77"/>
      <c r="I11" s="92"/>
      <c r="J11" s="92"/>
      <c r="K11" s="77"/>
      <c r="L11" s="87"/>
      <c r="M11" s="87"/>
      <c r="N11" s="77"/>
      <c r="O11" s="77"/>
      <c r="P11" s="92"/>
      <c r="Q11" s="92"/>
      <c r="R11" s="77"/>
      <c r="S11" s="87"/>
      <c r="T11" s="87"/>
      <c r="U11" s="77"/>
      <c r="V11" s="77"/>
      <c r="W11" s="92"/>
      <c r="X11" s="92"/>
      <c r="Y11" s="77"/>
      <c r="Z11" s="87"/>
      <c r="AA11" s="87"/>
      <c r="AB11" s="87"/>
      <c r="AC11" s="87"/>
      <c r="AD11" s="87"/>
      <c r="AE11" s="87"/>
      <c r="AF11" s="87"/>
      <c r="AG11" s="87"/>
      <c r="AH11" s="87"/>
      <c r="AI11" s="74">
        <f t="shared" si="0"/>
        <v>0</v>
      </c>
      <c r="AJ11" s="74">
        <f t="shared" si="1"/>
        <v>0</v>
      </c>
      <c r="AK11" s="74">
        <f t="shared" si="2"/>
        <v>0</v>
      </c>
      <c r="AL11" s="74">
        <f t="shared" si="3"/>
        <v>0</v>
      </c>
      <c r="AM11" s="74">
        <f t="shared" si="4"/>
        <v>0</v>
      </c>
      <c r="AN11" s="73">
        <f t="shared" si="5"/>
        <v>0</v>
      </c>
      <c r="AO11" s="23">
        <f t="shared" si="6"/>
        <v>0</v>
      </c>
      <c r="AP11" s="23">
        <f t="shared" si="7"/>
        <v>0</v>
      </c>
    </row>
    <row r="12" spans="1:42" ht="18" customHeight="1">
      <c r="A12" s="7">
        <f>'Asistencia Mensual'!A12</f>
        <v>10</v>
      </c>
      <c r="B12" s="24">
        <f>'Asistencia Mensual'!B12</f>
        <v>0</v>
      </c>
      <c r="C12" s="24">
        <f>'Asistencia Mensual'!C12</f>
        <v>0</v>
      </c>
      <c r="D12" s="77"/>
      <c r="E12" s="87"/>
      <c r="F12" s="87"/>
      <c r="G12" s="77"/>
      <c r="H12" s="77"/>
      <c r="I12" s="92"/>
      <c r="J12" s="92"/>
      <c r="K12" s="77"/>
      <c r="L12" s="87"/>
      <c r="M12" s="87"/>
      <c r="N12" s="77"/>
      <c r="O12" s="77"/>
      <c r="P12" s="92"/>
      <c r="Q12" s="92"/>
      <c r="R12" s="77"/>
      <c r="S12" s="87"/>
      <c r="T12" s="87"/>
      <c r="U12" s="77"/>
      <c r="V12" s="77"/>
      <c r="W12" s="92"/>
      <c r="X12" s="92"/>
      <c r="Y12" s="77"/>
      <c r="Z12" s="87"/>
      <c r="AA12" s="87"/>
      <c r="AB12" s="87"/>
      <c r="AC12" s="87"/>
      <c r="AD12" s="87"/>
      <c r="AE12" s="87"/>
      <c r="AF12" s="87"/>
      <c r="AG12" s="87"/>
      <c r="AH12" s="87"/>
      <c r="AI12" s="74">
        <f t="shared" si="0"/>
        <v>0</v>
      </c>
      <c r="AJ12" s="74">
        <f t="shared" si="1"/>
        <v>0</v>
      </c>
      <c r="AK12" s="74">
        <f t="shared" si="2"/>
        <v>0</v>
      </c>
      <c r="AL12" s="74">
        <f t="shared" si="3"/>
        <v>0</v>
      </c>
      <c r="AM12" s="74">
        <f t="shared" si="4"/>
        <v>0</v>
      </c>
      <c r="AN12" s="73">
        <f t="shared" si="5"/>
        <v>0</v>
      </c>
      <c r="AO12" s="23">
        <f t="shared" si="6"/>
        <v>0</v>
      </c>
      <c r="AP12" s="23">
        <f t="shared" si="7"/>
        <v>0</v>
      </c>
    </row>
    <row r="13" spans="1:42" ht="18" customHeight="1">
      <c r="A13" s="7">
        <f>'Asistencia Mensual'!A13</f>
        <v>11</v>
      </c>
      <c r="B13" s="24">
        <f>'Asistencia Mensual'!B13</f>
        <v>0</v>
      </c>
      <c r="C13" s="24">
        <f>'Asistencia Mensual'!C13</f>
        <v>0</v>
      </c>
      <c r="D13" s="77"/>
      <c r="E13" s="87"/>
      <c r="F13" s="87"/>
      <c r="G13" s="77"/>
      <c r="H13" s="77"/>
      <c r="I13" s="92"/>
      <c r="J13" s="92"/>
      <c r="K13" s="77"/>
      <c r="L13" s="87"/>
      <c r="M13" s="87"/>
      <c r="N13" s="77"/>
      <c r="O13" s="77"/>
      <c r="P13" s="92"/>
      <c r="Q13" s="92"/>
      <c r="R13" s="77"/>
      <c r="S13" s="87"/>
      <c r="T13" s="87"/>
      <c r="U13" s="77"/>
      <c r="V13" s="77"/>
      <c r="W13" s="92"/>
      <c r="X13" s="92"/>
      <c r="Y13" s="77"/>
      <c r="Z13" s="87"/>
      <c r="AA13" s="87"/>
      <c r="AB13" s="87"/>
      <c r="AC13" s="87"/>
      <c r="AD13" s="87"/>
      <c r="AE13" s="87"/>
      <c r="AF13" s="87"/>
      <c r="AG13" s="87"/>
      <c r="AH13" s="87"/>
      <c r="AI13" s="74">
        <f t="shared" si="0"/>
        <v>0</v>
      </c>
      <c r="AJ13" s="74">
        <f t="shared" si="1"/>
        <v>0</v>
      </c>
      <c r="AK13" s="74">
        <f t="shared" si="2"/>
        <v>0</v>
      </c>
      <c r="AL13" s="74">
        <f t="shared" si="3"/>
        <v>0</v>
      </c>
      <c r="AM13" s="74">
        <f t="shared" si="4"/>
        <v>0</v>
      </c>
      <c r="AN13" s="73">
        <f t="shared" si="5"/>
        <v>0</v>
      </c>
      <c r="AO13" s="23">
        <f t="shared" si="6"/>
        <v>0</v>
      </c>
      <c r="AP13" s="23">
        <f t="shared" si="7"/>
        <v>0</v>
      </c>
    </row>
    <row r="14" spans="1:42" ht="18" customHeight="1">
      <c r="A14" s="7">
        <f>'Asistencia Mensual'!A14</f>
        <v>12</v>
      </c>
      <c r="B14" s="24">
        <f>'Asistencia Mensual'!B14</f>
        <v>0</v>
      </c>
      <c r="C14" s="24">
        <f>'Asistencia Mensual'!C14</f>
        <v>0</v>
      </c>
      <c r="D14" s="77"/>
      <c r="E14" s="87"/>
      <c r="F14" s="87"/>
      <c r="G14" s="77"/>
      <c r="H14" s="77"/>
      <c r="I14" s="92"/>
      <c r="J14" s="92"/>
      <c r="K14" s="77"/>
      <c r="L14" s="87"/>
      <c r="M14" s="87"/>
      <c r="N14" s="77"/>
      <c r="O14" s="77"/>
      <c r="P14" s="92"/>
      <c r="Q14" s="92"/>
      <c r="R14" s="77"/>
      <c r="S14" s="87"/>
      <c r="T14" s="87"/>
      <c r="U14" s="77"/>
      <c r="V14" s="77"/>
      <c r="W14" s="92"/>
      <c r="X14" s="92"/>
      <c r="Y14" s="77"/>
      <c r="Z14" s="87"/>
      <c r="AA14" s="87"/>
      <c r="AB14" s="87"/>
      <c r="AC14" s="87"/>
      <c r="AD14" s="87"/>
      <c r="AE14" s="87"/>
      <c r="AF14" s="87"/>
      <c r="AG14" s="87"/>
      <c r="AH14" s="87"/>
      <c r="AI14" s="74">
        <f t="shared" si="0"/>
        <v>0</v>
      </c>
      <c r="AJ14" s="74">
        <f t="shared" si="1"/>
        <v>0</v>
      </c>
      <c r="AK14" s="74">
        <f t="shared" si="2"/>
        <v>0</v>
      </c>
      <c r="AL14" s="74">
        <f t="shared" si="3"/>
        <v>0</v>
      </c>
      <c r="AM14" s="74">
        <f t="shared" si="4"/>
        <v>0</v>
      </c>
      <c r="AN14" s="73">
        <f t="shared" si="5"/>
        <v>0</v>
      </c>
      <c r="AO14" s="23">
        <f t="shared" si="6"/>
        <v>0</v>
      </c>
      <c r="AP14" s="23">
        <f t="shared" si="7"/>
        <v>0</v>
      </c>
    </row>
    <row r="15" spans="1:42" ht="18" customHeight="1">
      <c r="A15" s="7">
        <f>'Asistencia Mensual'!A15</f>
        <v>13</v>
      </c>
      <c r="B15" s="24">
        <f>'Asistencia Mensual'!B15</f>
        <v>0</v>
      </c>
      <c r="C15" s="24">
        <f>'Asistencia Mensual'!C15</f>
        <v>0</v>
      </c>
      <c r="D15" s="77"/>
      <c r="E15" s="87"/>
      <c r="F15" s="87"/>
      <c r="G15" s="77"/>
      <c r="H15" s="77"/>
      <c r="I15" s="92"/>
      <c r="J15" s="92"/>
      <c r="K15" s="77"/>
      <c r="L15" s="87"/>
      <c r="M15" s="87"/>
      <c r="N15" s="77"/>
      <c r="O15" s="77"/>
      <c r="P15" s="92"/>
      <c r="Q15" s="92"/>
      <c r="R15" s="77"/>
      <c r="S15" s="87"/>
      <c r="T15" s="87"/>
      <c r="U15" s="77"/>
      <c r="V15" s="77"/>
      <c r="W15" s="92"/>
      <c r="X15" s="92"/>
      <c r="Y15" s="77"/>
      <c r="Z15" s="87"/>
      <c r="AA15" s="87"/>
      <c r="AB15" s="87"/>
      <c r="AC15" s="87"/>
      <c r="AD15" s="87"/>
      <c r="AE15" s="87"/>
      <c r="AF15" s="87"/>
      <c r="AG15" s="87"/>
      <c r="AH15" s="87"/>
      <c r="AI15" s="74">
        <f t="shared" si="0"/>
        <v>0</v>
      </c>
      <c r="AJ15" s="74">
        <f t="shared" si="1"/>
        <v>0</v>
      </c>
      <c r="AK15" s="74">
        <f t="shared" si="2"/>
        <v>0</v>
      </c>
      <c r="AL15" s="74">
        <f t="shared" si="3"/>
        <v>0</v>
      </c>
      <c r="AM15" s="74">
        <f t="shared" si="4"/>
        <v>0</v>
      </c>
      <c r="AN15" s="73">
        <f t="shared" si="5"/>
        <v>0</v>
      </c>
      <c r="AO15" s="23">
        <f t="shared" si="6"/>
        <v>0</v>
      </c>
      <c r="AP15" s="23">
        <f t="shared" si="7"/>
        <v>0</v>
      </c>
    </row>
    <row r="16" spans="1:42" ht="18" customHeight="1">
      <c r="A16" s="7">
        <f>'Asistencia Mensual'!A16</f>
        <v>14</v>
      </c>
      <c r="B16" s="24">
        <f>'Asistencia Mensual'!B16</f>
        <v>0</v>
      </c>
      <c r="C16" s="24">
        <f>'Asistencia Mensual'!C16</f>
        <v>0</v>
      </c>
      <c r="D16" s="77"/>
      <c r="E16" s="87"/>
      <c r="F16" s="87"/>
      <c r="G16" s="77"/>
      <c r="H16" s="77"/>
      <c r="I16" s="92"/>
      <c r="J16" s="92"/>
      <c r="K16" s="77"/>
      <c r="L16" s="87"/>
      <c r="M16" s="87"/>
      <c r="N16" s="77"/>
      <c r="O16" s="77"/>
      <c r="P16" s="92"/>
      <c r="Q16" s="92"/>
      <c r="R16" s="77"/>
      <c r="S16" s="87"/>
      <c r="T16" s="87"/>
      <c r="U16" s="77"/>
      <c r="V16" s="77"/>
      <c r="W16" s="92"/>
      <c r="X16" s="92"/>
      <c r="Y16" s="77"/>
      <c r="Z16" s="87"/>
      <c r="AA16" s="87"/>
      <c r="AB16" s="87"/>
      <c r="AC16" s="87"/>
      <c r="AD16" s="87"/>
      <c r="AE16" s="87"/>
      <c r="AF16" s="87"/>
      <c r="AG16" s="87"/>
      <c r="AH16" s="87"/>
      <c r="AI16" s="74">
        <f t="shared" si="0"/>
        <v>0</v>
      </c>
      <c r="AJ16" s="74">
        <f t="shared" si="1"/>
        <v>0</v>
      </c>
      <c r="AK16" s="74">
        <f t="shared" si="2"/>
        <v>0</v>
      </c>
      <c r="AL16" s="74">
        <f t="shared" si="3"/>
        <v>0</v>
      </c>
      <c r="AM16" s="74">
        <f t="shared" si="4"/>
        <v>0</v>
      </c>
      <c r="AN16" s="73">
        <f t="shared" si="5"/>
        <v>0</v>
      </c>
      <c r="AO16" s="23">
        <f t="shared" si="6"/>
        <v>0</v>
      </c>
      <c r="AP16" s="23">
        <f t="shared" si="7"/>
        <v>0</v>
      </c>
    </row>
    <row r="17" spans="1:42" ht="18" customHeight="1">
      <c r="A17" s="7">
        <f>'Asistencia Mensual'!A17</f>
        <v>15</v>
      </c>
      <c r="B17" s="24">
        <f>'Asistencia Mensual'!B17</f>
        <v>0</v>
      </c>
      <c r="C17" s="24">
        <f>'Asistencia Mensual'!C17</f>
        <v>0</v>
      </c>
      <c r="D17" s="77"/>
      <c r="E17" s="87"/>
      <c r="F17" s="87"/>
      <c r="G17" s="77"/>
      <c r="H17" s="77"/>
      <c r="I17" s="92"/>
      <c r="J17" s="92"/>
      <c r="K17" s="77"/>
      <c r="L17" s="87"/>
      <c r="M17" s="87"/>
      <c r="N17" s="77"/>
      <c r="O17" s="77"/>
      <c r="P17" s="92"/>
      <c r="Q17" s="92"/>
      <c r="R17" s="77"/>
      <c r="S17" s="87"/>
      <c r="T17" s="87"/>
      <c r="U17" s="77"/>
      <c r="V17" s="77"/>
      <c r="W17" s="92"/>
      <c r="X17" s="92"/>
      <c r="Y17" s="77"/>
      <c r="Z17" s="87"/>
      <c r="AA17" s="87"/>
      <c r="AB17" s="87"/>
      <c r="AC17" s="87"/>
      <c r="AD17" s="87"/>
      <c r="AE17" s="87"/>
      <c r="AF17" s="87"/>
      <c r="AG17" s="87"/>
      <c r="AH17" s="87"/>
      <c r="AI17" s="74">
        <f t="shared" si="0"/>
        <v>0</v>
      </c>
      <c r="AJ17" s="74">
        <f t="shared" si="1"/>
        <v>0</v>
      </c>
      <c r="AK17" s="74">
        <f t="shared" si="2"/>
        <v>0</v>
      </c>
      <c r="AL17" s="74">
        <f t="shared" si="3"/>
        <v>0</v>
      </c>
      <c r="AM17" s="74">
        <f t="shared" si="4"/>
        <v>0</v>
      </c>
      <c r="AN17" s="73">
        <f t="shared" si="5"/>
        <v>0</v>
      </c>
      <c r="AO17" s="23">
        <f t="shared" si="6"/>
        <v>0</v>
      </c>
      <c r="AP17" s="23">
        <f t="shared" si="7"/>
        <v>0</v>
      </c>
    </row>
    <row r="18" spans="1:42" ht="18" customHeight="1">
      <c r="A18" s="7">
        <f>'Asistencia Mensual'!A18</f>
        <v>16</v>
      </c>
      <c r="B18" s="24">
        <f>'Asistencia Mensual'!B18</f>
        <v>0</v>
      </c>
      <c r="C18" s="24">
        <f>'Asistencia Mensual'!C18</f>
        <v>0</v>
      </c>
      <c r="D18" s="77"/>
      <c r="E18" s="87"/>
      <c r="F18" s="87"/>
      <c r="G18" s="77"/>
      <c r="H18" s="77"/>
      <c r="I18" s="92"/>
      <c r="J18" s="92"/>
      <c r="K18" s="77"/>
      <c r="L18" s="87"/>
      <c r="M18" s="87"/>
      <c r="N18" s="77"/>
      <c r="O18" s="77"/>
      <c r="P18" s="92"/>
      <c r="Q18" s="92"/>
      <c r="R18" s="77"/>
      <c r="S18" s="87"/>
      <c r="T18" s="87"/>
      <c r="U18" s="77"/>
      <c r="V18" s="77"/>
      <c r="W18" s="92"/>
      <c r="X18" s="92"/>
      <c r="Y18" s="77"/>
      <c r="Z18" s="87"/>
      <c r="AA18" s="87"/>
      <c r="AB18" s="87"/>
      <c r="AC18" s="87"/>
      <c r="AD18" s="87"/>
      <c r="AE18" s="87"/>
      <c r="AF18" s="87"/>
      <c r="AG18" s="87"/>
      <c r="AH18" s="87"/>
      <c r="AI18" s="74">
        <f t="shared" si="0"/>
        <v>0</v>
      </c>
      <c r="AJ18" s="74">
        <f t="shared" si="1"/>
        <v>0</v>
      </c>
      <c r="AK18" s="74">
        <f t="shared" si="2"/>
        <v>0</v>
      </c>
      <c r="AL18" s="74">
        <f t="shared" si="3"/>
        <v>0</v>
      </c>
      <c r="AM18" s="74">
        <f t="shared" si="4"/>
        <v>0</v>
      </c>
      <c r="AN18" s="73">
        <f t="shared" si="5"/>
        <v>0</v>
      </c>
      <c r="AO18" s="23">
        <f t="shared" si="6"/>
        <v>0</v>
      </c>
      <c r="AP18" s="23">
        <f t="shared" si="7"/>
        <v>0</v>
      </c>
    </row>
    <row r="19" spans="1:42" ht="18" customHeight="1">
      <c r="A19" s="7">
        <f>'Asistencia Mensual'!A19</f>
        <v>17</v>
      </c>
      <c r="B19" s="24">
        <f>'Asistencia Mensual'!B19</f>
        <v>0</v>
      </c>
      <c r="C19" s="24">
        <f>'Asistencia Mensual'!C19</f>
        <v>0</v>
      </c>
      <c r="D19" s="77"/>
      <c r="E19" s="87"/>
      <c r="F19" s="87"/>
      <c r="G19" s="77"/>
      <c r="H19" s="77"/>
      <c r="I19" s="92"/>
      <c r="J19" s="92"/>
      <c r="K19" s="77"/>
      <c r="L19" s="87"/>
      <c r="M19" s="87"/>
      <c r="N19" s="77"/>
      <c r="O19" s="77"/>
      <c r="P19" s="92"/>
      <c r="Q19" s="92"/>
      <c r="R19" s="77"/>
      <c r="S19" s="87"/>
      <c r="T19" s="87"/>
      <c r="U19" s="77"/>
      <c r="V19" s="77"/>
      <c r="W19" s="92"/>
      <c r="X19" s="92"/>
      <c r="Y19" s="77"/>
      <c r="Z19" s="87"/>
      <c r="AA19" s="87"/>
      <c r="AB19" s="87"/>
      <c r="AC19" s="87"/>
      <c r="AD19" s="87"/>
      <c r="AE19" s="87"/>
      <c r="AF19" s="87"/>
      <c r="AG19" s="87"/>
      <c r="AH19" s="87"/>
      <c r="AI19" s="74">
        <f t="shared" si="0"/>
        <v>0</v>
      </c>
      <c r="AJ19" s="74">
        <f t="shared" si="1"/>
        <v>0</v>
      </c>
      <c r="AK19" s="74">
        <f t="shared" si="2"/>
        <v>0</v>
      </c>
      <c r="AL19" s="74">
        <f t="shared" si="3"/>
        <v>0</v>
      </c>
      <c r="AM19" s="74">
        <f t="shared" si="4"/>
        <v>0</v>
      </c>
      <c r="AN19" s="73">
        <f t="shared" si="5"/>
        <v>0</v>
      </c>
      <c r="AO19" s="23">
        <f t="shared" si="6"/>
        <v>0</v>
      </c>
      <c r="AP19" s="23">
        <f t="shared" si="7"/>
        <v>0</v>
      </c>
    </row>
    <row r="20" spans="1:42" ht="18" customHeight="1">
      <c r="A20" s="7">
        <f>'Asistencia Mensual'!A20</f>
        <v>18</v>
      </c>
      <c r="B20" s="24">
        <f>'Asistencia Mensual'!B20</f>
        <v>0</v>
      </c>
      <c r="C20" s="24">
        <f>'Asistencia Mensual'!C20</f>
        <v>0</v>
      </c>
      <c r="D20" s="77"/>
      <c r="E20" s="87"/>
      <c r="F20" s="87"/>
      <c r="G20" s="77"/>
      <c r="H20" s="77"/>
      <c r="I20" s="92"/>
      <c r="J20" s="92"/>
      <c r="K20" s="77"/>
      <c r="L20" s="87"/>
      <c r="M20" s="87"/>
      <c r="N20" s="77"/>
      <c r="O20" s="77"/>
      <c r="P20" s="92"/>
      <c r="Q20" s="92"/>
      <c r="R20" s="77"/>
      <c r="S20" s="87"/>
      <c r="T20" s="87"/>
      <c r="U20" s="77"/>
      <c r="V20" s="77"/>
      <c r="W20" s="92"/>
      <c r="X20" s="92"/>
      <c r="Y20" s="77"/>
      <c r="Z20" s="87"/>
      <c r="AA20" s="87"/>
      <c r="AB20" s="87"/>
      <c r="AC20" s="87"/>
      <c r="AD20" s="87"/>
      <c r="AE20" s="87"/>
      <c r="AF20" s="87"/>
      <c r="AG20" s="87"/>
      <c r="AH20" s="87"/>
      <c r="AI20" s="74">
        <f t="shared" si="0"/>
        <v>0</v>
      </c>
      <c r="AJ20" s="74">
        <f t="shared" si="1"/>
        <v>0</v>
      </c>
      <c r="AK20" s="74">
        <f t="shared" si="2"/>
        <v>0</v>
      </c>
      <c r="AL20" s="74">
        <f t="shared" si="3"/>
        <v>0</v>
      </c>
      <c r="AM20" s="74">
        <f t="shared" si="4"/>
        <v>0</v>
      </c>
      <c r="AN20" s="73">
        <f t="shared" si="5"/>
        <v>0</v>
      </c>
      <c r="AO20" s="23">
        <f t="shared" si="6"/>
        <v>0</v>
      </c>
      <c r="AP20" s="23">
        <f t="shared" si="7"/>
        <v>0</v>
      </c>
    </row>
    <row r="21" spans="1:42" ht="18" customHeight="1">
      <c r="A21" s="7">
        <f>'Asistencia Mensual'!A21</f>
        <v>19</v>
      </c>
      <c r="B21" s="24">
        <f>'Asistencia Mensual'!B21</f>
        <v>0</v>
      </c>
      <c r="C21" s="24">
        <f>'Asistencia Mensual'!C21</f>
        <v>0</v>
      </c>
      <c r="D21" s="77"/>
      <c r="E21" s="87"/>
      <c r="F21" s="87"/>
      <c r="G21" s="77"/>
      <c r="H21" s="77"/>
      <c r="I21" s="92"/>
      <c r="J21" s="92"/>
      <c r="K21" s="77"/>
      <c r="L21" s="87"/>
      <c r="M21" s="87"/>
      <c r="N21" s="77"/>
      <c r="O21" s="77"/>
      <c r="P21" s="92"/>
      <c r="Q21" s="92"/>
      <c r="R21" s="77"/>
      <c r="S21" s="87"/>
      <c r="T21" s="87"/>
      <c r="U21" s="77"/>
      <c r="V21" s="77"/>
      <c r="W21" s="92"/>
      <c r="X21" s="92"/>
      <c r="Y21" s="77"/>
      <c r="Z21" s="87"/>
      <c r="AA21" s="87"/>
      <c r="AB21" s="87"/>
      <c r="AC21" s="87"/>
      <c r="AD21" s="87"/>
      <c r="AE21" s="87"/>
      <c r="AF21" s="87"/>
      <c r="AG21" s="87"/>
      <c r="AH21" s="87"/>
      <c r="AI21" s="74">
        <f t="shared" si="0"/>
        <v>0</v>
      </c>
      <c r="AJ21" s="74">
        <f t="shared" si="1"/>
        <v>0</v>
      </c>
      <c r="AK21" s="74">
        <f t="shared" si="2"/>
        <v>0</v>
      </c>
      <c r="AL21" s="74">
        <f t="shared" si="3"/>
        <v>0</v>
      </c>
      <c r="AM21" s="74">
        <f t="shared" si="4"/>
        <v>0</v>
      </c>
      <c r="AN21" s="73">
        <f t="shared" si="5"/>
        <v>0</v>
      </c>
      <c r="AO21" s="23">
        <f t="shared" si="6"/>
        <v>0</v>
      </c>
      <c r="AP21" s="23">
        <f t="shared" si="7"/>
        <v>0</v>
      </c>
    </row>
    <row r="22" spans="1:42" ht="18" customHeight="1">
      <c r="A22" s="7">
        <f>'Asistencia Mensual'!A22</f>
        <v>20</v>
      </c>
      <c r="B22" s="24">
        <f>'Asistencia Mensual'!B22</f>
        <v>0</v>
      </c>
      <c r="C22" s="24">
        <f>'Asistencia Mensual'!C22</f>
        <v>0</v>
      </c>
      <c r="D22" s="77"/>
      <c r="E22" s="87"/>
      <c r="F22" s="87"/>
      <c r="G22" s="77"/>
      <c r="H22" s="77"/>
      <c r="I22" s="92"/>
      <c r="J22" s="92"/>
      <c r="K22" s="77"/>
      <c r="L22" s="87"/>
      <c r="M22" s="87"/>
      <c r="N22" s="77"/>
      <c r="O22" s="77"/>
      <c r="P22" s="92"/>
      <c r="Q22" s="92"/>
      <c r="R22" s="77"/>
      <c r="S22" s="87"/>
      <c r="T22" s="87"/>
      <c r="U22" s="77"/>
      <c r="V22" s="77"/>
      <c r="W22" s="92"/>
      <c r="X22" s="92"/>
      <c r="Y22" s="77"/>
      <c r="Z22" s="87"/>
      <c r="AA22" s="87"/>
      <c r="AB22" s="87"/>
      <c r="AC22" s="87"/>
      <c r="AD22" s="87"/>
      <c r="AE22" s="87"/>
      <c r="AF22" s="87"/>
      <c r="AG22" s="87"/>
      <c r="AH22" s="87"/>
      <c r="AI22" s="74">
        <f t="shared" si="0"/>
        <v>0</v>
      </c>
      <c r="AJ22" s="74">
        <f t="shared" si="1"/>
        <v>0</v>
      </c>
      <c r="AK22" s="74">
        <f t="shared" si="2"/>
        <v>0</v>
      </c>
      <c r="AL22" s="74">
        <f t="shared" si="3"/>
        <v>0</v>
      </c>
      <c r="AM22" s="74">
        <f t="shared" si="4"/>
        <v>0</v>
      </c>
      <c r="AN22" s="73">
        <f t="shared" si="5"/>
        <v>0</v>
      </c>
      <c r="AO22" s="23">
        <f t="shared" si="6"/>
        <v>0</v>
      </c>
      <c r="AP22" s="23">
        <f t="shared" si="7"/>
        <v>0</v>
      </c>
    </row>
    <row r="23" spans="1:42" ht="18" customHeight="1">
      <c r="A23" s="7">
        <f>'Asistencia Mensual'!A23</f>
        <v>21</v>
      </c>
      <c r="B23" s="24">
        <f>'Asistencia Mensual'!B23</f>
        <v>0</v>
      </c>
      <c r="C23" s="24">
        <f>'Asistencia Mensual'!C23</f>
        <v>0</v>
      </c>
      <c r="D23" s="77"/>
      <c r="E23" s="87"/>
      <c r="F23" s="87"/>
      <c r="G23" s="77"/>
      <c r="H23" s="77"/>
      <c r="I23" s="92"/>
      <c r="J23" s="92"/>
      <c r="K23" s="77"/>
      <c r="L23" s="87"/>
      <c r="M23" s="87"/>
      <c r="N23" s="77"/>
      <c r="O23" s="77"/>
      <c r="P23" s="92"/>
      <c r="Q23" s="92"/>
      <c r="R23" s="77"/>
      <c r="S23" s="87"/>
      <c r="T23" s="87"/>
      <c r="U23" s="77"/>
      <c r="V23" s="77"/>
      <c r="W23" s="92"/>
      <c r="X23" s="92"/>
      <c r="Y23" s="77"/>
      <c r="Z23" s="87"/>
      <c r="AA23" s="87"/>
      <c r="AB23" s="87"/>
      <c r="AC23" s="87"/>
      <c r="AD23" s="87"/>
      <c r="AE23" s="87"/>
      <c r="AF23" s="87"/>
      <c r="AG23" s="87"/>
      <c r="AH23" s="87"/>
      <c r="AI23" s="74">
        <f t="shared" si="0"/>
        <v>0</v>
      </c>
      <c r="AJ23" s="74">
        <f t="shared" si="1"/>
        <v>0</v>
      </c>
      <c r="AK23" s="74">
        <f t="shared" si="2"/>
        <v>0</v>
      </c>
      <c r="AL23" s="74">
        <f t="shared" si="3"/>
        <v>0</v>
      </c>
      <c r="AM23" s="74">
        <f t="shared" si="4"/>
        <v>0</v>
      </c>
      <c r="AN23" s="73">
        <f t="shared" si="5"/>
        <v>0</v>
      </c>
      <c r="AO23" s="23">
        <f t="shared" si="6"/>
        <v>0</v>
      </c>
      <c r="AP23" s="23">
        <f t="shared" si="7"/>
        <v>0</v>
      </c>
    </row>
    <row r="24" spans="1:42" ht="18" customHeight="1">
      <c r="A24" s="7">
        <f>'Asistencia Mensual'!A24</f>
        <v>22</v>
      </c>
      <c r="B24" s="24">
        <f>'Asistencia Mensual'!B24</f>
        <v>0</v>
      </c>
      <c r="C24" s="24">
        <f>'Asistencia Mensual'!C24</f>
        <v>0</v>
      </c>
      <c r="D24" s="77"/>
      <c r="E24" s="87"/>
      <c r="F24" s="87"/>
      <c r="G24" s="77"/>
      <c r="H24" s="77"/>
      <c r="I24" s="92"/>
      <c r="J24" s="92"/>
      <c r="K24" s="77"/>
      <c r="L24" s="87"/>
      <c r="M24" s="87"/>
      <c r="N24" s="77"/>
      <c r="O24" s="77"/>
      <c r="P24" s="92"/>
      <c r="Q24" s="92"/>
      <c r="R24" s="77"/>
      <c r="S24" s="87"/>
      <c r="T24" s="87"/>
      <c r="U24" s="77"/>
      <c r="V24" s="77"/>
      <c r="W24" s="92"/>
      <c r="X24" s="92"/>
      <c r="Y24" s="77"/>
      <c r="Z24" s="87"/>
      <c r="AA24" s="87"/>
      <c r="AB24" s="87"/>
      <c r="AC24" s="87"/>
      <c r="AD24" s="87"/>
      <c r="AE24" s="87"/>
      <c r="AF24" s="87"/>
      <c r="AG24" s="87"/>
      <c r="AH24" s="87"/>
      <c r="AI24" s="74">
        <f t="shared" si="0"/>
        <v>0</v>
      </c>
      <c r="AJ24" s="74">
        <f t="shared" si="1"/>
        <v>0</v>
      </c>
      <c r="AK24" s="74">
        <f t="shared" si="2"/>
        <v>0</v>
      </c>
      <c r="AL24" s="74">
        <f t="shared" si="3"/>
        <v>0</v>
      </c>
      <c r="AM24" s="74">
        <f t="shared" si="4"/>
        <v>0</v>
      </c>
      <c r="AN24" s="73">
        <f t="shared" si="5"/>
        <v>0</v>
      </c>
      <c r="AO24" s="23">
        <f t="shared" si="6"/>
        <v>0</v>
      </c>
      <c r="AP24" s="23">
        <f t="shared" si="7"/>
        <v>0</v>
      </c>
    </row>
    <row r="25" spans="1:42" ht="18" customHeight="1">
      <c r="A25" s="7">
        <f>'Asistencia Mensual'!A25</f>
        <v>23</v>
      </c>
      <c r="B25" s="24">
        <f>'Asistencia Mensual'!B25</f>
        <v>0</v>
      </c>
      <c r="C25" s="24">
        <f>'Asistencia Mensual'!C25</f>
        <v>0</v>
      </c>
      <c r="D25" s="77"/>
      <c r="E25" s="87"/>
      <c r="F25" s="87"/>
      <c r="G25" s="77"/>
      <c r="H25" s="77"/>
      <c r="I25" s="92"/>
      <c r="J25" s="92"/>
      <c r="K25" s="77"/>
      <c r="L25" s="87"/>
      <c r="M25" s="87"/>
      <c r="N25" s="77"/>
      <c r="O25" s="77"/>
      <c r="P25" s="92"/>
      <c r="Q25" s="92"/>
      <c r="R25" s="77"/>
      <c r="S25" s="87"/>
      <c r="T25" s="87"/>
      <c r="U25" s="77"/>
      <c r="V25" s="77"/>
      <c r="W25" s="92"/>
      <c r="X25" s="92"/>
      <c r="Y25" s="77"/>
      <c r="Z25" s="87"/>
      <c r="AA25" s="87"/>
      <c r="AB25" s="87"/>
      <c r="AC25" s="87"/>
      <c r="AD25" s="87"/>
      <c r="AE25" s="87"/>
      <c r="AF25" s="87"/>
      <c r="AG25" s="87"/>
      <c r="AH25" s="87"/>
      <c r="AI25" s="74">
        <f t="shared" si="0"/>
        <v>0</v>
      </c>
      <c r="AJ25" s="74">
        <f t="shared" si="1"/>
        <v>0</v>
      </c>
      <c r="AK25" s="74">
        <f t="shared" si="2"/>
        <v>0</v>
      </c>
      <c r="AL25" s="74">
        <f t="shared" si="3"/>
        <v>0</v>
      </c>
      <c r="AM25" s="74">
        <f t="shared" si="4"/>
        <v>0</v>
      </c>
      <c r="AN25" s="73">
        <f t="shared" si="5"/>
        <v>0</v>
      </c>
      <c r="AO25" s="23">
        <f t="shared" si="6"/>
        <v>0</v>
      </c>
      <c r="AP25" s="23">
        <f t="shared" si="7"/>
        <v>0</v>
      </c>
    </row>
    <row r="26" spans="1:42" ht="18" customHeight="1">
      <c r="A26" s="7">
        <f>'Asistencia Mensual'!A26</f>
        <v>24</v>
      </c>
      <c r="B26" s="24">
        <f>'Asistencia Mensual'!B26</f>
        <v>0</v>
      </c>
      <c r="C26" s="24">
        <f>'Asistencia Mensual'!C26</f>
        <v>0</v>
      </c>
      <c r="D26" s="77"/>
      <c r="E26" s="87"/>
      <c r="F26" s="87"/>
      <c r="G26" s="77"/>
      <c r="H26" s="77"/>
      <c r="I26" s="92"/>
      <c r="J26" s="92"/>
      <c r="K26" s="77"/>
      <c r="L26" s="87"/>
      <c r="M26" s="87"/>
      <c r="N26" s="77"/>
      <c r="O26" s="77"/>
      <c r="P26" s="92"/>
      <c r="Q26" s="92"/>
      <c r="R26" s="77"/>
      <c r="S26" s="87"/>
      <c r="T26" s="87"/>
      <c r="U26" s="77"/>
      <c r="V26" s="77"/>
      <c r="W26" s="92"/>
      <c r="X26" s="92"/>
      <c r="Y26" s="77"/>
      <c r="Z26" s="87"/>
      <c r="AA26" s="87"/>
      <c r="AB26" s="87"/>
      <c r="AC26" s="87"/>
      <c r="AD26" s="87"/>
      <c r="AE26" s="87"/>
      <c r="AF26" s="87"/>
      <c r="AG26" s="87"/>
      <c r="AH26" s="87"/>
      <c r="AI26" s="74">
        <f>COUNTIF(D26:AH26,"6")</f>
        <v>0</v>
      </c>
      <c r="AJ26" s="74">
        <f>COUNTIF(D26:AH26,"3sJ")</f>
        <v>0</v>
      </c>
      <c r="AK26" s="74">
        <f>COUNTIF(D26:AH26,"2sJ")</f>
        <v>0</v>
      </c>
      <c r="AL26" s="74">
        <f>COUNTIF(D26:AH26,"J")</f>
        <v>0</v>
      </c>
      <c r="AM26" s="74">
        <f>COUNTIF(D26:AH26,"3J")</f>
        <v>0</v>
      </c>
      <c r="AN26" s="73">
        <f>COUNTIF(D26:AH26,"2J")</f>
        <v>0</v>
      </c>
      <c r="AO26" s="23">
        <f>(AI26*5)+(AJ26*3)+(AK26*2)</f>
        <v>0</v>
      </c>
      <c r="AP26" s="23">
        <f>(AL26*5)+(AM26*3)+(AN26*2)</f>
        <v>0</v>
      </c>
    </row>
    <row r="27" spans="1:42" ht="18" customHeight="1">
      <c r="A27" s="7">
        <f>'Asistencia Mensual'!A27</f>
        <v>25</v>
      </c>
      <c r="B27" s="24">
        <f>'Asistencia Mensual'!B27</f>
        <v>0</v>
      </c>
      <c r="C27" s="24">
        <f>'Asistencia Mensual'!C27</f>
        <v>0</v>
      </c>
      <c r="D27" s="77"/>
      <c r="E27" s="87"/>
      <c r="F27" s="87"/>
      <c r="G27" s="77"/>
      <c r="H27" s="77"/>
      <c r="I27" s="92"/>
      <c r="J27" s="92"/>
      <c r="K27" s="77"/>
      <c r="L27" s="87"/>
      <c r="M27" s="87"/>
      <c r="N27" s="77"/>
      <c r="O27" s="77"/>
      <c r="P27" s="92"/>
      <c r="Q27" s="92"/>
      <c r="R27" s="77"/>
      <c r="S27" s="87"/>
      <c r="T27" s="87"/>
      <c r="U27" s="77"/>
      <c r="V27" s="77"/>
      <c r="W27" s="92"/>
      <c r="X27" s="92"/>
      <c r="Y27" s="77"/>
      <c r="Z27" s="87"/>
      <c r="AA27" s="87"/>
      <c r="AB27" s="87"/>
      <c r="AC27" s="87"/>
      <c r="AD27" s="87"/>
      <c r="AE27" s="87"/>
      <c r="AF27" s="87"/>
      <c r="AG27" s="87"/>
      <c r="AH27" s="87"/>
      <c r="AI27" s="74">
        <f>COUNTIF(D27:AH27,"6")</f>
        <v>0</v>
      </c>
      <c r="AJ27" s="74">
        <f>COUNTIF(D27:AH27,"3sJ")</f>
        <v>0</v>
      </c>
      <c r="AK27" s="74">
        <f>COUNTIF(D27:AH27,"2sJ")</f>
        <v>0</v>
      </c>
      <c r="AL27" s="74">
        <f>COUNTIF(D27:AH27,"J")</f>
        <v>0</v>
      </c>
      <c r="AM27" s="74">
        <f>COUNTIF(D27:AH27,"3J")</f>
        <v>0</v>
      </c>
      <c r="AN27" s="73">
        <f>COUNTIF(D27:AH27,"2J")</f>
        <v>0</v>
      </c>
      <c r="AO27" s="23">
        <f>(AI27*5)+(AJ27*3)+(AK27*2)</f>
        <v>0</v>
      </c>
      <c r="AP27" s="23">
        <f>(AL27*5)+(AM27*3)+(AN27*2)</f>
        <v>0</v>
      </c>
    </row>
    <row r="28" spans="1:42" ht="18" customHeight="1">
      <c r="A28" s="7">
        <f>'Asistencia Mensual'!A28</f>
        <v>26</v>
      </c>
      <c r="B28" s="24" t="str">
        <f>'Asistencia Mensual'!B28</f>
        <v>Zurita Viera </v>
      </c>
      <c r="C28" s="24" t="str">
        <f>'Asistencia Mensual'!C28</f>
        <v>Carmencita</v>
      </c>
      <c r="D28" s="77"/>
      <c r="E28" s="87"/>
      <c r="F28" s="87"/>
      <c r="G28" s="77"/>
      <c r="H28" s="77"/>
      <c r="I28" s="92"/>
      <c r="J28" s="92"/>
      <c r="K28" s="77"/>
      <c r="L28" s="87"/>
      <c r="M28" s="87"/>
      <c r="N28" s="77"/>
      <c r="O28" s="77"/>
      <c r="P28" s="92"/>
      <c r="Q28" s="92"/>
      <c r="R28" s="77"/>
      <c r="S28" s="87"/>
      <c r="T28" s="87"/>
      <c r="U28" s="77"/>
      <c r="V28" s="77"/>
      <c r="W28" s="92"/>
      <c r="X28" s="92"/>
      <c r="Y28" s="77"/>
      <c r="Z28" s="87"/>
      <c r="AA28" s="87"/>
      <c r="AB28" s="87"/>
      <c r="AC28" s="87"/>
      <c r="AD28" s="87"/>
      <c r="AE28" s="87"/>
      <c r="AF28" s="87"/>
      <c r="AG28" s="87"/>
      <c r="AH28" s="87"/>
      <c r="AI28" s="74">
        <f>COUNTIF(D28:AH28,"6")</f>
        <v>0</v>
      </c>
      <c r="AJ28" s="74">
        <f>COUNTIF(D28:AH28,"3sJ")</f>
        <v>0</v>
      </c>
      <c r="AK28" s="74">
        <f>COUNTIF(D28:AH28,"2sJ")</f>
        <v>0</v>
      </c>
      <c r="AL28" s="74">
        <f>COUNTIF(D28:AH28,"J")</f>
        <v>0</v>
      </c>
      <c r="AM28" s="74">
        <f>COUNTIF(D28:AH28,"3J")</f>
        <v>0</v>
      </c>
      <c r="AN28" s="73">
        <f>COUNTIF(D28:AH28,"2J")</f>
        <v>0</v>
      </c>
      <c r="AO28" s="23">
        <f>(AI28*5)+(AJ28*3)+(AK28*2)</f>
        <v>0</v>
      </c>
      <c r="AP28" s="23">
        <f>(AL28*5)+(AM28*3)+(AN28*2)</f>
        <v>0</v>
      </c>
    </row>
  </sheetData>
  <sheetProtection/>
  <protectedRanges>
    <protectedRange sqref="B3:C28" name="ApellidosNombre_1"/>
  </protectedRanges>
  <mergeCells count="2">
    <mergeCell ref="D1:I1"/>
    <mergeCell ref="AO1:AP1"/>
  </mergeCells>
  <dataValidations count="1">
    <dataValidation type="list" allowBlank="1" showInputMessage="1" showErrorMessage="1" sqref="D3:AH28">
      <formula1>"---,6,J,3J,2J,3sJ,2sJ"</formula1>
    </dataValidation>
  </dataValidations>
  <printOptions/>
  <pageMargins left="0.35433070866141736" right="0.15748031496062992" top="1.0236220472440944" bottom="0.1968503937007874" header="0.31496062992125984" footer="0.5118110236220472"/>
  <pageSetup horizontalDpi="300" verticalDpi="300" orientation="landscape" paperSize="9" scale="99" r:id="rId2"/>
  <headerFooter alignWithMargins="0">
    <oddHeader>&amp;L&amp;G&amp;C&amp;10J =  Justificada     6= No Justificada
E = Enfermedad      F = Fuga
antes recreo = 3 H.     después recreo = 2 H.&amp;R&amp;"-,Negrita"&amp;14___º___  Ed. Primaria
2012-13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28"/>
  <sheetViews>
    <sheetView showGridLines="0" showZeros="0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11.421875" defaultRowHeight="15" outlineLevelCol="1"/>
  <cols>
    <col min="1" max="1" width="3.00390625" style="0" customWidth="1"/>
    <col min="2" max="2" width="16.8515625" style="0" customWidth="1"/>
    <col min="3" max="3" width="17.28125" style="0" customWidth="1"/>
    <col min="4" max="15" width="3.421875" style="0" customWidth="1"/>
    <col min="16" max="17" width="3.421875" style="72" customWidth="1"/>
    <col min="18" max="22" width="3.421875" style="0" customWidth="1"/>
    <col min="23" max="24" width="3.421875" style="72" customWidth="1"/>
    <col min="25" max="29" width="3.421875" style="0" customWidth="1"/>
    <col min="30" max="31" width="3.421875" style="72" customWidth="1"/>
    <col min="32" max="33" width="3.421875" style="0" customWidth="1"/>
    <col min="34" max="34" width="3.57421875" style="0" hidden="1" customWidth="1" outlineLevel="1"/>
    <col min="35" max="35" width="4.28125" style="0" hidden="1" customWidth="1" outlineLevel="1"/>
    <col min="36" max="36" width="4.57421875" style="0" hidden="1" customWidth="1" outlineLevel="1"/>
    <col min="37" max="37" width="3.57421875" style="0" hidden="1" customWidth="1" outlineLevel="1"/>
    <col min="38" max="39" width="4.140625" style="0" hidden="1" customWidth="1" outlineLevel="1"/>
    <col min="40" max="40" width="5.8515625" style="0" customWidth="1" collapsed="1"/>
    <col min="41" max="41" width="5.8515625" style="0" customWidth="1"/>
  </cols>
  <sheetData>
    <row r="1" spans="3:41" ht="21.75" customHeight="1">
      <c r="C1" s="15" t="s">
        <v>0</v>
      </c>
      <c r="D1" s="104" t="s">
        <v>16</v>
      </c>
      <c r="E1" s="104"/>
      <c r="F1" s="104"/>
      <c r="G1" s="104"/>
      <c r="H1" s="104"/>
      <c r="I1" s="104"/>
      <c r="AN1" s="105" t="s">
        <v>43</v>
      </c>
      <c r="AO1" s="105"/>
    </row>
    <row r="2" spans="1:41" ht="28.5" customHeight="1" thickBot="1">
      <c r="A2" s="2" t="s">
        <v>1</v>
      </c>
      <c r="B2" s="3" t="s">
        <v>2</v>
      </c>
      <c r="C2" s="4" t="s">
        <v>3</v>
      </c>
      <c r="D2" s="5">
        <v>1</v>
      </c>
      <c r="E2" s="6">
        <v>2</v>
      </c>
      <c r="F2" s="6">
        <v>3</v>
      </c>
      <c r="G2" s="6">
        <v>4</v>
      </c>
      <c r="H2" s="6">
        <v>5</v>
      </c>
      <c r="I2" s="71">
        <v>6</v>
      </c>
      <c r="J2" s="71">
        <v>7</v>
      </c>
      <c r="K2" s="6">
        <v>8</v>
      </c>
      <c r="L2" s="6">
        <v>9</v>
      </c>
      <c r="M2" s="6">
        <v>10</v>
      </c>
      <c r="N2" s="6">
        <v>11</v>
      </c>
      <c r="O2" s="6">
        <v>12</v>
      </c>
      <c r="P2" s="71">
        <v>13</v>
      </c>
      <c r="Q2" s="71">
        <v>14</v>
      </c>
      <c r="R2" s="6">
        <v>15</v>
      </c>
      <c r="S2" s="6">
        <v>16</v>
      </c>
      <c r="T2" s="6">
        <v>17</v>
      </c>
      <c r="U2" s="6">
        <v>18</v>
      </c>
      <c r="V2" s="6">
        <v>19</v>
      </c>
      <c r="W2" s="71">
        <v>20</v>
      </c>
      <c r="X2" s="71">
        <v>21</v>
      </c>
      <c r="Y2" s="6">
        <v>22</v>
      </c>
      <c r="Z2" s="6">
        <v>23</v>
      </c>
      <c r="AA2" s="6">
        <v>24</v>
      </c>
      <c r="AB2" s="6">
        <v>25</v>
      </c>
      <c r="AC2" s="6">
        <v>26</v>
      </c>
      <c r="AD2" s="71">
        <v>27</v>
      </c>
      <c r="AE2" s="71">
        <v>28</v>
      </c>
      <c r="AF2" s="6">
        <v>29</v>
      </c>
      <c r="AG2" s="6">
        <v>30</v>
      </c>
      <c r="AH2" s="75">
        <v>6</v>
      </c>
      <c r="AI2" s="79" t="s">
        <v>47</v>
      </c>
      <c r="AJ2" s="79" t="s">
        <v>46</v>
      </c>
      <c r="AK2" s="76" t="s">
        <v>27</v>
      </c>
      <c r="AL2" s="80" t="s">
        <v>44</v>
      </c>
      <c r="AM2" s="80" t="s">
        <v>45</v>
      </c>
      <c r="AN2" s="81" t="s">
        <v>48</v>
      </c>
      <c r="AO2" s="82" t="s">
        <v>49</v>
      </c>
    </row>
    <row r="3" spans="1:41" ht="18" customHeight="1" thickTop="1">
      <c r="A3" s="7">
        <f>'Asistencia Mensual'!A3</f>
        <v>1</v>
      </c>
      <c r="B3" s="24" t="str">
        <f>'Asistencia Mensual'!B3</f>
        <v>Alemán Sosa</v>
      </c>
      <c r="C3" s="24" t="str">
        <f>'Asistencia Mensual'!C3</f>
        <v>Ana</v>
      </c>
      <c r="D3" s="77"/>
      <c r="E3" s="77"/>
      <c r="F3" s="77"/>
      <c r="G3" s="77"/>
      <c r="H3" s="77"/>
      <c r="I3" s="87"/>
      <c r="J3" s="87"/>
      <c r="K3" s="77"/>
      <c r="L3" s="77"/>
      <c r="M3" s="77"/>
      <c r="N3" s="77"/>
      <c r="O3" s="77"/>
      <c r="P3" s="87"/>
      <c r="Q3" s="87"/>
      <c r="R3" s="77"/>
      <c r="S3" s="77"/>
      <c r="T3" s="77"/>
      <c r="U3" s="77"/>
      <c r="V3" s="77"/>
      <c r="W3" s="87"/>
      <c r="X3" s="87"/>
      <c r="Y3" s="77"/>
      <c r="Z3" s="77"/>
      <c r="AA3" s="77"/>
      <c r="AB3" s="77"/>
      <c r="AC3" s="77"/>
      <c r="AD3" s="87"/>
      <c r="AE3" s="87"/>
      <c r="AF3" s="77"/>
      <c r="AG3" s="77"/>
      <c r="AH3" s="74">
        <f aca="true" t="shared" si="0" ref="AH3:AH28">COUNTIF(D3:AG3,"6")</f>
        <v>0</v>
      </c>
      <c r="AI3" s="74">
        <f aca="true" t="shared" si="1" ref="AI3:AI28">COUNTIF(D3:AG3,"3sJ")</f>
        <v>0</v>
      </c>
      <c r="AJ3" s="74">
        <f aca="true" t="shared" si="2" ref="AJ3:AJ28">COUNTIF(D3:AG3,"2sJ")</f>
        <v>0</v>
      </c>
      <c r="AK3" s="74">
        <f aca="true" t="shared" si="3" ref="AK3:AK28">COUNTIF(D3:AG3,"J")</f>
        <v>0</v>
      </c>
      <c r="AL3" s="74">
        <f aca="true" t="shared" si="4" ref="AL3:AL28">COUNTIF(D3:AG3,"3J")</f>
        <v>0</v>
      </c>
      <c r="AM3" s="73">
        <f aca="true" t="shared" si="5" ref="AM3:AM28">COUNTIF(D3:AG3,"2J")</f>
        <v>0</v>
      </c>
      <c r="AN3" s="23">
        <f>(AH3*5)+(AI3*3)+(AJ3*2)</f>
        <v>0</v>
      </c>
      <c r="AO3" s="23">
        <f>(AK3*5)+(AL3*3)+(AM3*2)</f>
        <v>0</v>
      </c>
    </row>
    <row r="4" spans="1:41" ht="18" customHeight="1">
      <c r="A4" s="7">
        <f>'Asistencia Mensual'!A4</f>
        <v>2</v>
      </c>
      <c r="B4" s="24" t="str">
        <f>'Asistencia Mensual'!B4</f>
        <v>Bentos Guerra</v>
      </c>
      <c r="C4" s="24" t="str">
        <f>'Asistencia Mensual'!C4</f>
        <v>Claudia</v>
      </c>
      <c r="D4" s="77"/>
      <c r="E4" s="77"/>
      <c r="F4" s="77"/>
      <c r="G4" s="77"/>
      <c r="H4" s="77"/>
      <c r="I4" s="87"/>
      <c r="J4" s="87"/>
      <c r="K4" s="77"/>
      <c r="L4" s="77"/>
      <c r="M4" s="77"/>
      <c r="N4" s="77"/>
      <c r="O4" s="77"/>
      <c r="P4" s="87"/>
      <c r="Q4" s="87"/>
      <c r="R4" s="77"/>
      <c r="S4" s="77"/>
      <c r="T4" s="77"/>
      <c r="U4" s="77"/>
      <c r="V4" s="77"/>
      <c r="W4" s="87"/>
      <c r="X4" s="87"/>
      <c r="Y4" s="77"/>
      <c r="Z4" s="77"/>
      <c r="AA4" s="77"/>
      <c r="AB4" s="77"/>
      <c r="AC4" s="77"/>
      <c r="AD4" s="87"/>
      <c r="AE4" s="87"/>
      <c r="AF4" s="77"/>
      <c r="AG4" s="77"/>
      <c r="AH4" s="74">
        <f t="shared" si="0"/>
        <v>0</v>
      </c>
      <c r="AI4" s="74">
        <f t="shared" si="1"/>
        <v>0</v>
      </c>
      <c r="AJ4" s="74">
        <f t="shared" si="2"/>
        <v>0</v>
      </c>
      <c r="AK4" s="74">
        <f t="shared" si="3"/>
        <v>0</v>
      </c>
      <c r="AL4" s="74">
        <f t="shared" si="4"/>
        <v>0</v>
      </c>
      <c r="AM4" s="73">
        <f t="shared" si="5"/>
        <v>0</v>
      </c>
      <c r="AN4" s="23">
        <f>(AH4*5)+(AI4*3)+(AJ4*2)</f>
        <v>0</v>
      </c>
      <c r="AO4" s="23">
        <f>(AK4*5)+(AL4*3)+(AM4*2)</f>
        <v>0</v>
      </c>
    </row>
    <row r="5" spans="1:41" ht="18" customHeight="1">
      <c r="A5" s="7">
        <f>'Asistencia Mensual'!A5</f>
        <v>3</v>
      </c>
      <c r="B5" s="24" t="str">
        <f>'Asistencia Mensual'!B5</f>
        <v>Piojo Cachondo</v>
      </c>
      <c r="C5" s="24" t="str">
        <f>'Asistencia Mensual'!C5</f>
        <v>Bartolomé</v>
      </c>
      <c r="D5" s="77"/>
      <c r="E5" s="77"/>
      <c r="F5" s="77"/>
      <c r="G5" s="77"/>
      <c r="H5" s="77"/>
      <c r="I5" s="87"/>
      <c r="J5" s="87"/>
      <c r="K5" s="77"/>
      <c r="L5" s="77"/>
      <c r="M5" s="77"/>
      <c r="N5" s="77"/>
      <c r="O5" s="77"/>
      <c r="P5" s="87"/>
      <c r="Q5" s="87"/>
      <c r="R5" s="77"/>
      <c r="S5" s="77"/>
      <c r="T5" s="77"/>
      <c r="U5" s="77"/>
      <c r="V5" s="77"/>
      <c r="W5" s="87"/>
      <c r="X5" s="87"/>
      <c r="Y5" s="77"/>
      <c r="Z5" s="77"/>
      <c r="AA5" s="77"/>
      <c r="AB5" s="77"/>
      <c r="AC5" s="77"/>
      <c r="AD5" s="87"/>
      <c r="AE5" s="87"/>
      <c r="AF5" s="77"/>
      <c r="AG5" s="77"/>
      <c r="AH5" s="74">
        <f t="shared" si="0"/>
        <v>0</v>
      </c>
      <c r="AI5" s="74">
        <f t="shared" si="1"/>
        <v>0</v>
      </c>
      <c r="AJ5" s="74">
        <f t="shared" si="2"/>
        <v>0</v>
      </c>
      <c r="AK5" s="74">
        <f t="shared" si="3"/>
        <v>0</v>
      </c>
      <c r="AL5" s="74">
        <f t="shared" si="4"/>
        <v>0</v>
      </c>
      <c r="AM5" s="73">
        <f t="shared" si="5"/>
        <v>0</v>
      </c>
      <c r="AN5" s="23">
        <f aca="true" t="shared" si="6" ref="AN5:AN25">(AH5*5)+(AI5*3)+(AJ5*2)</f>
        <v>0</v>
      </c>
      <c r="AO5" s="23">
        <f aca="true" t="shared" si="7" ref="AO5:AO25">(AK5*5)+(AL5*3)+(AM5*2)</f>
        <v>0</v>
      </c>
    </row>
    <row r="6" spans="1:41" ht="18" customHeight="1">
      <c r="A6" s="7">
        <f>'Asistencia Mensual'!A6</f>
        <v>4</v>
      </c>
      <c r="B6" s="24" t="str">
        <f>'Asistencia Mensual'!B6</f>
        <v>Díaz González</v>
      </c>
      <c r="C6" s="24" t="str">
        <f>'Asistencia Mensual'!C6</f>
        <v>Pedro</v>
      </c>
      <c r="D6" s="77"/>
      <c r="E6" s="77"/>
      <c r="F6" s="77"/>
      <c r="G6" s="77"/>
      <c r="H6" s="77"/>
      <c r="I6" s="87"/>
      <c r="J6" s="87"/>
      <c r="K6" s="77"/>
      <c r="L6" s="77"/>
      <c r="M6" s="77"/>
      <c r="N6" s="77"/>
      <c r="O6" s="77"/>
      <c r="P6" s="87"/>
      <c r="Q6" s="87"/>
      <c r="R6" s="77"/>
      <c r="S6" s="77"/>
      <c r="T6" s="77"/>
      <c r="U6" s="77"/>
      <c r="V6" s="77"/>
      <c r="W6" s="87"/>
      <c r="X6" s="87"/>
      <c r="Y6" s="77"/>
      <c r="Z6" s="77"/>
      <c r="AA6" s="77"/>
      <c r="AB6" s="77"/>
      <c r="AC6" s="77"/>
      <c r="AD6" s="87"/>
      <c r="AE6" s="87"/>
      <c r="AF6" s="77"/>
      <c r="AG6" s="77"/>
      <c r="AH6" s="74">
        <f t="shared" si="0"/>
        <v>0</v>
      </c>
      <c r="AI6" s="74">
        <f t="shared" si="1"/>
        <v>0</v>
      </c>
      <c r="AJ6" s="74">
        <f t="shared" si="2"/>
        <v>0</v>
      </c>
      <c r="AK6" s="74">
        <f t="shared" si="3"/>
        <v>0</v>
      </c>
      <c r="AL6" s="74">
        <f t="shared" si="4"/>
        <v>0</v>
      </c>
      <c r="AM6" s="73">
        <f t="shared" si="5"/>
        <v>0</v>
      </c>
      <c r="AN6" s="23">
        <f t="shared" si="6"/>
        <v>0</v>
      </c>
      <c r="AO6" s="23">
        <f t="shared" si="7"/>
        <v>0</v>
      </c>
    </row>
    <row r="7" spans="1:41" ht="18" customHeight="1">
      <c r="A7" s="7">
        <f>'Asistencia Mensual'!A7</f>
        <v>5</v>
      </c>
      <c r="B7" s="24" t="str">
        <f>'Asistencia Mensual'!B7</f>
        <v>Hernández Gutiérrez</v>
      </c>
      <c r="C7" s="24" t="str">
        <f>'Asistencia Mensual'!C7</f>
        <v>Herminia</v>
      </c>
      <c r="D7" s="77"/>
      <c r="E7" s="77"/>
      <c r="F7" s="77"/>
      <c r="G7" s="77"/>
      <c r="H7" s="77"/>
      <c r="I7" s="87"/>
      <c r="J7" s="87"/>
      <c r="K7" s="77"/>
      <c r="L7" s="77"/>
      <c r="M7" s="77"/>
      <c r="N7" s="77"/>
      <c r="O7" s="77"/>
      <c r="P7" s="87"/>
      <c r="Q7" s="87"/>
      <c r="R7" s="77"/>
      <c r="S7" s="77"/>
      <c r="T7" s="77"/>
      <c r="U7" s="77"/>
      <c r="V7" s="77"/>
      <c r="W7" s="87"/>
      <c r="X7" s="87"/>
      <c r="Y7" s="77"/>
      <c r="Z7" s="77"/>
      <c r="AA7" s="77"/>
      <c r="AB7" s="77"/>
      <c r="AC7" s="77"/>
      <c r="AD7" s="87"/>
      <c r="AE7" s="87"/>
      <c r="AF7" s="77"/>
      <c r="AG7" s="77"/>
      <c r="AH7" s="74">
        <f t="shared" si="0"/>
        <v>0</v>
      </c>
      <c r="AI7" s="74">
        <f t="shared" si="1"/>
        <v>0</v>
      </c>
      <c r="AJ7" s="74">
        <f t="shared" si="2"/>
        <v>0</v>
      </c>
      <c r="AK7" s="74">
        <f t="shared" si="3"/>
        <v>0</v>
      </c>
      <c r="AL7" s="74">
        <f t="shared" si="4"/>
        <v>0</v>
      </c>
      <c r="AM7" s="73">
        <f t="shared" si="5"/>
        <v>0</v>
      </c>
      <c r="AN7" s="23">
        <f t="shared" si="6"/>
        <v>0</v>
      </c>
      <c r="AO7" s="23">
        <f t="shared" si="7"/>
        <v>0</v>
      </c>
    </row>
    <row r="8" spans="1:41" ht="18" customHeight="1">
      <c r="A8" s="7">
        <f>'Asistencia Mensual'!A8</f>
        <v>6</v>
      </c>
      <c r="B8" s="24" t="str">
        <f>'Asistencia Mensual'!B8</f>
        <v>Jiménez Carreño</v>
      </c>
      <c r="C8" s="24" t="str">
        <f>'Asistencia Mensual'!C8</f>
        <v>Bartolomé</v>
      </c>
      <c r="D8" s="77"/>
      <c r="E8" s="77"/>
      <c r="F8" s="77"/>
      <c r="G8" s="77"/>
      <c r="H8" s="77"/>
      <c r="I8" s="87"/>
      <c r="J8" s="87"/>
      <c r="K8" s="77"/>
      <c r="L8" s="77"/>
      <c r="M8" s="77"/>
      <c r="N8" s="77"/>
      <c r="O8" s="77"/>
      <c r="P8" s="87"/>
      <c r="Q8" s="87"/>
      <c r="R8" s="77"/>
      <c r="S8" s="77"/>
      <c r="T8" s="77"/>
      <c r="U8" s="77"/>
      <c r="V8" s="77"/>
      <c r="W8" s="87"/>
      <c r="X8" s="87"/>
      <c r="Y8" s="77"/>
      <c r="Z8" s="77"/>
      <c r="AA8" s="77"/>
      <c r="AB8" s="77"/>
      <c r="AC8" s="77"/>
      <c r="AD8" s="87"/>
      <c r="AE8" s="87"/>
      <c r="AF8" s="77"/>
      <c r="AG8" s="77"/>
      <c r="AH8" s="74">
        <f t="shared" si="0"/>
        <v>0</v>
      </c>
      <c r="AI8" s="74">
        <f t="shared" si="1"/>
        <v>0</v>
      </c>
      <c r="AJ8" s="74">
        <f t="shared" si="2"/>
        <v>0</v>
      </c>
      <c r="AK8" s="74">
        <f t="shared" si="3"/>
        <v>0</v>
      </c>
      <c r="AL8" s="74">
        <f t="shared" si="4"/>
        <v>0</v>
      </c>
      <c r="AM8" s="73">
        <f t="shared" si="5"/>
        <v>0</v>
      </c>
      <c r="AN8" s="23">
        <f t="shared" si="6"/>
        <v>0</v>
      </c>
      <c r="AO8" s="23">
        <f t="shared" si="7"/>
        <v>0</v>
      </c>
    </row>
    <row r="9" spans="1:41" ht="18" customHeight="1">
      <c r="A9" s="7">
        <f>'Asistencia Mensual'!A9</f>
        <v>7</v>
      </c>
      <c r="B9" s="24" t="str">
        <f>'Asistencia Mensual'!B9</f>
        <v>Jiménez Carreño</v>
      </c>
      <c r="C9" s="24" t="str">
        <f>'Asistencia Mensual'!C9</f>
        <v>José</v>
      </c>
      <c r="D9" s="77"/>
      <c r="E9" s="77"/>
      <c r="F9" s="77"/>
      <c r="G9" s="77"/>
      <c r="H9" s="77"/>
      <c r="I9" s="87"/>
      <c r="J9" s="87"/>
      <c r="K9" s="77"/>
      <c r="L9" s="77"/>
      <c r="M9" s="77"/>
      <c r="N9" s="77"/>
      <c r="O9" s="77"/>
      <c r="P9" s="87"/>
      <c r="Q9" s="87"/>
      <c r="R9" s="77"/>
      <c r="S9" s="77"/>
      <c r="T9" s="77"/>
      <c r="U9" s="77"/>
      <c r="V9" s="77"/>
      <c r="W9" s="87"/>
      <c r="X9" s="87"/>
      <c r="Y9" s="77"/>
      <c r="Z9" s="77"/>
      <c r="AA9" s="77"/>
      <c r="AB9" s="77"/>
      <c r="AC9" s="77"/>
      <c r="AD9" s="87"/>
      <c r="AE9" s="87"/>
      <c r="AF9" s="77"/>
      <c r="AG9" s="77"/>
      <c r="AH9" s="74">
        <f t="shared" si="0"/>
        <v>0</v>
      </c>
      <c r="AI9" s="74">
        <f t="shared" si="1"/>
        <v>0</v>
      </c>
      <c r="AJ9" s="74">
        <f t="shared" si="2"/>
        <v>0</v>
      </c>
      <c r="AK9" s="74">
        <f t="shared" si="3"/>
        <v>0</v>
      </c>
      <c r="AL9" s="74">
        <f t="shared" si="4"/>
        <v>0</v>
      </c>
      <c r="AM9" s="73">
        <f t="shared" si="5"/>
        <v>0</v>
      </c>
      <c r="AN9" s="23">
        <f t="shared" si="6"/>
        <v>0</v>
      </c>
      <c r="AO9" s="23">
        <f t="shared" si="7"/>
        <v>0</v>
      </c>
    </row>
    <row r="10" spans="1:41" ht="18" customHeight="1">
      <c r="A10" s="7">
        <f>'Asistencia Mensual'!A10</f>
        <v>8</v>
      </c>
      <c r="B10" s="24" t="str">
        <f>'Asistencia Mensual'!B10</f>
        <v>Morales Hernán</v>
      </c>
      <c r="C10" s="24" t="str">
        <f>'Asistencia Mensual'!C10</f>
        <v>Concepción</v>
      </c>
      <c r="D10" s="77"/>
      <c r="E10" s="77"/>
      <c r="F10" s="77"/>
      <c r="G10" s="77"/>
      <c r="H10" s="77"/>
      <c r="I10" s="87"/>
      <c r="J10" s="87"/>
      <c r="K10" s="77"/>
      <c r="L10" s="77"/>
      <c r="M10" s="77"/>
      <c r="N10" s="77"/>
      <c r="O10" s="77"/>
      <c r="P10" s="87"/>
      <c r="Q10" s="87"/>
      <c r="R10" s="77"/>
      <c r="S10" s="77"/>
      <c r="T10" s="77"/>
      <c r="U10" s="77"/>
      <c r="V10" s="77"/>
      <c r="W10" s="87"/>
      <c r="X10" s="87"/>
      <c r="Y10" s="77"/>
      <c r="Z10" s="77"/>
      <c r="AA10" s="77"/>
      <c r="AB10" s="77"/>
      <c r="AC10" s="77"/>
      <c r="AD10" s="87"/>
      <c r="AE10" s="87"/>
      <c r="AF10" s="77"/>
      <c r="AG10" s="77"/>
      <c r="AH10" s="74">
        <f t="shared" si="0"/>
        <v>0</v>
      </c>
      <c r="AI10" s="74">
        <f t="shared" si="1"/>
        <v>0</v>
      </c>
      <c r="AJ10" s="74">
        <f t="shared" si="2"/>
        <v>0</v>
      </c>
      <c r="AK10" s="74">
        <f t="shared" si="3"/>
        <v>0</v>
      </c>
      <c r="AL10" s="74">
        <f t="shared" si="4"/>
        <v>0</v>
      </c>
      <c r="AM10" s="73">
        <f t="shared" si="5"/>
        <v>0</v>
      </c>
      <c r="AN10" s="23">
        <f t="shared" si="6"/>
        <v>0</v>
      </c>
      <c r="AO10" s="23">
        <f t="shared" si="7"/>
        <v>0</v>
      </c>
    </row>
    <row r="11" spans="1:41" ht="18" customHeight="1">
      <c r="A11" s="7">
        <f>'Asistencia Mensual'!A11</f>
        <v>9</v>
      </c>
      <c r="B11" s="24" t="str">
        <f>'Asistencia Mensual'!B11</f>
        <v>Nuez Barreto</v>
      </c>
      <c r="C11" s="24" t="str">
        <f>'Asistencia Mensual'!C11</f>
        <v>Ramón</v>
      </c>
      <c r="D11" s="77"/>
      <c r="E11" s="77"/>
      <c r="F11" s="77"/>
      <c r="G11" s="77"/>
      <c r="H11" s="77"/>
      <c r="I11" s="87"/>
      <c r="J11" s="87"/>
      <c r="K11" s="77"/>
      <c r="L11" s="77"/>
      <c r="M11" s="77"/>
      <c r="N11" s="77"/>
      <c r="O11" s="77"/>
      <c r="P11" s="87"/>
      <c r="Q11" s="87"/>
      <c r="R11" s="77"/>
      <c r="S11" s="77"/>
      <c r="T11" s="77"/>
      <c r="U11" s="77"/>
      <c r="V11" s="77"/>
      <c r="W11" s="87"/>
      <c r="X11" s="87"/>
      <c r="Y11" s="77"/>
      <c r="Z11" s="77"/>
      <c r="AA11" s="77"/>
      <c r="AB11" s="77"/>
      <c r="AC11" s="77"/>
      <c r="AD11" s="87"/>
      <c r="AE11" s="87"/>
      <c r="AF11" s="77"/>
      <c r="AG11" s="77"/>
      <c r="AH11" s="74">
        <f t="shared" si="0"/>
        <v>0</v>
      </c>
      <c r="AI11" s="74">
        <f t="shared" si="1"/>
        <v>0</v>
      </c>
      <c r="AJ11" s="74">
        <f t="shared" si="2"/>
        <v>0</v>
      </c>
      <c r="AK11" s="74">
        <f t="shared" si="3"/>
        <v>0</v>
      </c>
      <c r="AL11" s="74">
        <f t="shared" si="4"/>
        <v>0</v>
      </c>
      <c r="AM11" s="73">
        <f t="shared" si="5"/>
        <v>0</v>
      </c>
      <c r="AN11" s="23">
        <f t="shared" si="6"/>
        <v>0</v>
      </c>
      <c r="AO11" s="23">
        <f t="shared" si="7"/>
        <v>0</v>
      </c>
    </row>
    <row r="12" spans="1:41" ht="18" customHeight="1">
      <c r="A12" s="7">
        <f>'Asistencia Mensual'!A12</f>
        <v>10</v>
      </c>
      <c r="B12" s="24">
        <f>'Asistencia Mensual'!B12</f>
        <v>0</v>
      </c>
      <c r="C12" s="24">
        <f>'Asistencia Mensual'!C12</f>
        <v>0</v>
      </c>
      <c r="D12" s="77"/>
      <c r="E12" s="77"/>
      <c r="F12" s="77"/>
      <c r="G12" s="77"/>
      <c r="H12" s="77"/>
      <c r="I12" s="87"/>
      <c r="J12" s="87"/>
      <c r="K12" s="77"/>
      <c r="L12" s="77"/>
      <c r="M12" s="77"/>
      <c r="N12" s="77"/>
      <c r="O12" s="77"/>
      <c r="P12" s="87"/>
      <c r="Q12" s="87"/>
      <c r="R12" s="77"/>
      <c r="S12" s="77"/>
      <c r="T12" s="77"/>
      <c r="U12" s="77"/>
      <c r="V12" s="77"/>
      <c r="W12" s="87"/>
      <c r="X12" s="87"/>
      <c r="Y12" s="77"/>
      <c r="Z12" s="77"/>
      <c r="AA12" s="77"/>
      <c r="AB12" s="77"/>
      <c r="AC12" s="77"/>
      <c r="AD12" s="87"/>
      <c r="AE12" s="87"/>
      <c r="AF12" s="77"/>
      <c r="AG12" s="77"/>
      <c r="AH12" s="74">
        <f t="shared" si="0"/>
        <v>0</v>
      </c>
      <c r="AI12" s="74">
        <f t="shared" si="1"/>
        <v>0</v>
      </c>
      <c r="AJ12" s="74">
        <f t="shared" si="2"/>
        <v>0</v>
      </c>
      <c r="AK12" s="74">
        <f t="shared" si="3"/>
        <v>0</v>
      </c>
      <c r="AL12" s="74">
        <f t="shared" si="4"/>
        <v>0</v>
      </c>
      <c r="AM12" s="73">
        <f t="shared" si="5"/>
        <v>0</v>
      </c>
      <c r="AN12" s="23">
        <f t="shared" si="6"/>
        <v>0</v>
      </c>
      <c r="AO12" s="23">
        <f t="shared" si="7"/>
        <v>0</v>
      </c>
    </row>
    <row r="13" spans="1:41" ht="18" customHeight="1">
      <c r="A13" s="7">
        <f>'Asistencia Mensual'!A13</f>
        <v>11</v>
      </c>
      <c r="B13" s="24">
        <f>'Asistencia Mensual'!B13</f>
        <v>0</v>
      </c>
      <c r="C13" s="24">
        <f>'Asistencia Mensual'!C13</f>
        <v>0</v>
      </c>
      <c r="D13" s="77"/>
      <c r="E13" s="77"/>
      <c r="F13" s="77"/>
      <c r="G13" s="77"/>
      <c r="H13" s="77"/>
      <c r="I13" s="87"/>
      <c r="J13" s="87"/>
      <c r="K13" s="77"/>
      <c r="L13" s="77"/>
      <c r="M13" s="77"/>
      <c r="N13" s="77"/>
      <c r="O13" s="77"/>
      <c r="P13" s="87"/>
      <c r="Q13" s="87"/>
      <c r="R13" s="77"/>
      <c r="S13" s="77"/>
      <c r="T13" s="77"/>
      <c r="U13" s="77"/>
      <c r="V13" s="77"/>
      <c r="W13" s="87"/>
      <c r="X13" s="87"/>
      <c r="Y13" s="77"/>
      <c r="Z13" s="77"/>
      <c r="AA13" s="77"/>
      <c r="AB13" s="77"/>
      <c r="AC13" s="77"/>
      <c r="AD13" s="87"/>
      <c r="AE13" s="87"/>
      <c r="AF13" s="77"/>
      <c r="AG13" s="77"/>
      <c r="AH13" s="74">
        <f t="shared" si="0"/>
        <v>0</v>
      </c>
      <c r="AI13" s="74">
        <f t="shared" si="1"/>
        <v>0</v>
      </c>
      <c r="AJ13" s="74">
        <f t="shared" si="2"/>
        <v>0</v>
      </c>
      <c r="AK13" s="74">
        <f t="shared" si="3"/>
        <v>0</v>
      </c>
      <c r="AL13" s="74">
        <f t="shared" si="4"/>
        <v>0</v>
      </c>
      <c r="AM13" s="73">
        <f t="shared" si="5"/>
        <v>0</v>
      </c>
      <c r="AN13" s="23">
        <f t="shared" si="6"/>
        <v>0</v>
      </c>
      <c r="AO13" s="23">
        <f t="shared" si="7"/>
        <v>0</v>
      </c>
    </row>
    <row r="14" spans="1:41" ht="18" customHeight="1">
      <c r="A14" s="7">
        <f>'Asistencia Mensual'!A14</f>
        <v>12</v>
      </c>
      <c r="B14" s="24">
        <f>'Asistencia Mensual'!B14</f>
        <v>0</v>
      </c>
      <c r="C14" s="24">
        <f>'Asistencia Mensual'!C14</f>
        <v>0</v>
      </c>
      <c r="D14" s="77"/>
      <c r="E14" s="77"/>
      <c r="F14" s="77"/>
      <c r="G14" s="77"/>
      <c r="H14" s="77"/>
      <c r="I14" s="87"/>
      <c r="J14" s="87"/>
      <c r="K14" s="77"/>
      <c r="L14" s="77"/>
      <c r="M14" s="77"/>
      <c r="N14" s="77"/>
      <c r="O14" s="77"/>
      <c r="P14" s="87"/>
      <c r="Q14" s="87"/>
      <c r="R14" s="77"/>
      <c r="S14" s="77"/>
      <c r="T14" s="77"/>
      <c r="U14" s="77"/>
      <c r="V14" s="77"/>
      <c r="W14" s="87"/>
      <c r="X14" s="87"/>
      <c r="Y14" s="77"/>
      <c r="Z14" s="77"/>
      <c r="AA14" s="77"/>
      <c r="AB14" s="77"/>
      <c r="AC14" s="77"/>
      <c r="AD14" s="87"/>
      <c r="AE14" s="87"/>
      <c r="AF14" s="77"/>
      <c r="AG14" s="77"/>
      <c r="AH14" s="74">
        <f t="shared" si="0"/>
        <v>0</v>
      </c>
      <c r="AI14" s="74">
        <f t="shared" si="1"/>
        <v>0</v>
      </c>
      <c r="AJ14" s="74">
        <f t="shared" si="2"/>
        <v>0</v>
      </c>
      <c r="AK14" s="74">
        <f t="shared" si="3"/>
        <v>0</v>
      </c>
      <c r="AL14" s="74">
        <f t="shared" si="4"/>
        <v>0</v>
      </c>
      <c r="AM14" s="73">
        <f t="shared" si="5"/>
        <v>0</v>
      </c>
      <c r="AN14" s="23">
        <f t="shared" si="6"/>
        <v>0</v>
      </c>
      <c r="AO14" s="23">
        <f t="shared" si="7"/>
        <v>0</v>
      </c>
    </row>
    <row r="15" spans="1:41" ht="18" customHeight="1">
      <c r="A15" s="7">
        <f>'Asistencia Mensual'!A15</f>
        <v>13</v>
      </c>
      <c r="B15" s="24">
        <f>'Asistencia Mensual'!B15</f>
        <v>0</v>
      </c>
      <c r="C15" s="24">
        <f>'Asistencia Mensual'!C15</f>
        <v>0</v>
      </c>
      <c r="D15" s="77"/>
      <c r="E15" s="77"/>
      <c r="F15" s="77"/>
      <c r="G15" s="77"/>
      <c r="H15" s="77"/>
      <c r="I15" s="87"/>
      <c r="J15" s="87"/>
      <c r="K15" s="77"/>
      <c r="L15" s="77"/>
      <c r="M15" s="77"/>
      <c r="N15" s="77"/>
      <c r="O15" s="77"/>
      <c r="P15" s="87"/>
      <c r="Q15" s="87"/>
      <c r="R15" s="77"/>
      <c r="S15" s="77"/>
      <c r="T15" s="77"/>
      <c r="U15" s="77"/>
      <c r="V15" s="77"/>
      <c r="W15" s="87"/>
      <c r="X15" s="87"/>
      <c r="Y15" s="77"/>
      <c r="Z15" s="77"/>
      <c r="AA15" s="77"/>
      <c r="AB15" s="77"/>
      <c r="AC15" s="77"/>
      <c r="AD15" s="87"/>
      <c r="AE15" s="87"/>
      <c r="AF15" s="77"/>
      <c r="AG15" s="77"/>
      <c r="AH15" s="74">
        <f t="shared" si="0"/>
        <v>0</v>
      </c>
      <c r="AI15" s="74">
        <f t="shared" si="1"/>
        <v>0</v>
      </c>
      <c r="AJ15" s="74">
        <f t="shared" si="2"/>
        <v>0</v>
      </c>
      <c r="AK15" s="74">
        <f t="shared" si="3"/>
        <v>0</v>
      </c>
      <c r="AL15" s="74">
        <f t="shared" si="4"/>
        <v>0</v>
      </c>
      <c r="AM15" s="73">
        <f t="shared" si="5"/>
        <v>0</v>
      </c>
      <c r="AN15" s="23">
        <f t="shared" si="6"/>
        <v>0</v>
      </c>
      <c r="AO15" s="23">
        <f t="shared" si="7"/>
        <v>0</v>
      </c>
    </row>
    <row r="16" spans="1:41" ht="18" customHeight="1">
      <c r="A16" s="7">
        <f>'Asistencia Mensual'!A16</f>
        <v>14</v>
      </c>
      <c r="B16" s="24">
        <f>'Asistencia Mensual'!B16</f>
        <v>0</v>
      </c>
      <c r="C16" s="24">
        <f>'Asistencia Mensual'!C16</f>
        <v>0</v>
      </c>
      <c r="D16" s="77"/>
      <c r="E16" s="77"/>
      <c r="F16" s="77"/>
      <c r="G16" s="77"/>
      <c r="H16" s="77"/>
      <c r="I16" s="87"/>
      <c r="J16" s="87"/>
      <c r="K16" s="77"/>
      <c r="L16" s="77"/>
      <c r="M16" s="77"/>
      <c r="N16" s="77"/>
      <c r="O16" s="77"/>
      <c r="P16" s="87"/>
      <c r="Q16" s="87"/>
      <c r="R16" s="77"/>
      <c r="S16" s="77"/>
      <c r="T16" s="77"/>
      <c r="U16" s="77"/>
      <c r="V16" s="77"/>
      <c r="W16" s="87"/>
      <c r="X16" s="87"/>
      <c r="Y16" s="77"/>
      <c r="Z16" s="77"/>
      <c r="AA16" s="77"/>
      <c r="AB16" s="77"/>
      <c r="AC16" s="77"/>
      <c r="AD16" s="87"/>
      <c r="AE16" s="87"/>
      <c r="AF16" s="77"/>
      <c r="AG16" s="77"/>
      <c r="AH16" s="74">
        <f t="shared" si="0"/>
        <v>0</v>
      </c>
      <c r="AI16" s="74">
        <f t="shared" si="1"/>
        <v>0</v>
      </c>
      <c r="AJ16" s="74">
        <f t="shared" si="2"/>
        <v>0</v>
      </c>
      <c r="AK16" s="74">
        <f t="shared" si="3"/>
        <v>0</v>
      </c>
      <c r="AL16" s="74">
        <f t="shared" si="4"/>
        <v>0</v>
      </c>
      <c r="AM16" s="73">
        <f t="shared" si="5"/>
        <v>0</v>
      </c>
      <c r="AN16" s="23">
        <f t="shared" si="6"/>
        <v>0</v>
      </c>
      <c r="AO16" s="23">
        <f t="shared" si="7"/>
        <v>0</v>
      </c>
    </row>
    <row r="17" spans="1:41" ht="18" customHeight="1">
      <c r="A17" s="7">
        <f>'Asistencia Mensual'!A17</f>
        <v>15</v>
      </c>
      <c r="B17" s="24">
        <f>'Asistencia Mensual'!B17</f>
        <v>0</v>
      </c>
      <c r="C17" s="24">
        <f>'Asistencia Mensual'!C17</f>
        <v>0</v>
      </c>
      <c r="D17" s="77"/>
      <c r="E17" s="77"/>
      <c r="F17" s="77"/>
      <c r="G17" s="77"/>
      <c r="H17" s="77"/>
      <c r="I17" s="87"/>
      <c r="J17" s="87"/>
      <c r="K17" s="77"/>
      <c r="L17" s="77"/>
      <c r="M17" s="77"/>
      <c r="N17" s="77"/>
      <c r="O17" s="77"/>
      <c r="P17" s="87"/>
      <c r="Q17" s="87"/>
      <c r="R17" s="77"/>
      <c r="S17" s="77"/>
      <c r="T17" s="77"/>
      <c r="U17" s="77"/>
      <c r="V17" s="77"/>
      <c r="W17" s="87"/>
      <c r="X17" s="87"/>
      <c r="Y17" s="77"/>
      <c r="Z17" s="77"/>
      <c r="AA17" s="77"/>
      <c r="AB17" s="77"/>
      <c r="AC17" s="77"/>
      <c r="AD17" s="87"/>
      <c r="AE17" s="87"/>
      <c r="AF17" s="77"/>
      <c r="AG17" s="77"/>
      <c r="AH17" s="74">
        <f t="shared" si="0"/>
        <v>0</v>
      </c>
      <c r="AI17" s="74">
        <f t="shared" si="1"/>
        <v>0</v>
      </c>
      <c r="AJ17" s="74">
        <f t="shared" si="2"/>
        <v>0</v>
      </c>
      <c r="AK17" s="74">
        <f t="shared" si="3"/>
        <v>0</v>
      </c>
      <c r="AL17" s="74">
        <f t="shared" si="4"/>
        <v>0</v>
      </c>
      <c r="AM17" s="73">
        <f t="shared" si="5"/>
        <v>0</v>
      </c>
      <c r="AN17" s="23">
        <f t="shared" si="6"/>
        <v>0</v>
      </c>
      <c r="AO17" s="23">
        <f t="shared" si="7"/>
        <v>0</v>
      </c>
    </row>
    <row r="18" spans="1:41" ht="18" customHeight="1">
      <c r="A18" s="7">
        <f>'Asistencia Mensual'!A18</f>
        <v>16</v>
      </c>
      <c r="B18" s="24">
        <f>'Asistencia Mensual'!B18</f>
        <v>0</v>
      </c>
      <c r="C18" s="24">
        <f>'Asistencia Mensual'!C18</f>
        <v>0</v>
      </c>
      <c r="D18" s="77"/>
      <c r="E18" s="77"/>
      <c r="F18" s="77"/>
      <c r="G18" s="77"/>
      <c r="H18" s="77"/>
      <c r="I18" s="87"/>
      <c r="J18" s="87"/>
      <c r="K18" s="77"/>
      <c r="L18" s="77"/>
      <c r="M18" s="77"/>
      <c r="N18" s="77"/>
      <c r="O18" s="77"/>
      <c r="P18" s="87"/>
      <c r="Q18" s="87"/>
      <c r="R18" s="77"/>
      <c r="S18" s="77"/>
      <c r="T18" s="77"/>
      <c r="U18" s="77"/>
      <c r="V18" s="77"/>
      <c r="W18" s="87"/>
      <c r="X18" s="87"/>
      <c r="Y18" s="77"/>
      <c r="Z18" s="77"/>
      <c r="AA18" s="77"/>
      <c r="AB18" s="77"/>
      <c r="AC18" s="77"/>
      <c r="AD18" s="87"/>
      <c r="AE18" s="87"/>
      <c r="AF18" s="77"/>
      <c r="AG18" s="77"/>
      <c r="AH18" s="74">
        <f t="shared" si="0"/>
        <v>0</v>
      </c>
      <c r="AI18" s="74">
        <f t="shared" si="1"/>
        <v>0</v>
      </c>
      <c r="AJ18" s="74">
        <f t="shared" si="2"/>
        <v>0</v>
      </c>
      <c r="AK18" s="74">
        <f t="shared" si="3"/>
        <v>0</v>
      </c>
      <c r="AL18" s="74">
        <f t="shared" si="4"/>
        <v>0</v>
      </c>
      <c r="AM18" s="73">
        <f t="shared" si="5"/>
        <v>0</v>
      </c>
      <c r="AN18" s="23">
        <f t="shared" si="6"/>
        <v>0</v>
      </c>
      <c r="AO18" s="23">
        <f t="shared" si="7"/>
        <v>0</v>
      </c>
    </row>
    <row r="19" spans="1:41" ht="18" customHeight="1">
      <c r="A19" s="7">
        <f>'Asistencia Mensual'!A19</f>
        <v>17</v>
      </c>
      <c r="B19" s="24">
        <f>'Asistencia Mensual'!B19</f>
        <v>0</v>
      </c>
      <c r="C19" s="24">
        <f>'Asistencia Mensual'!C19</f>
        <v>0</v>
      </c>
      <c r="D19" s="77"/>
      <c r="E19" s="77"/>
      <c r="F19" s="77"/>
      <c r="G19" s="77"/>
      <c r="H19" s="77"/>
      <c r="I19" s="87"/>
      <c r="J19" s="87"/>
      <c r="K19" s="77"/>
      <c r="L19" s="77"/>
      <c r="M19" s="77"/>
      <c r="N19" s="77"/>
      <c r="O19" s="77"/>
      <c r="P19" s="87"/>
      <c r="Q19" s="87"/>
      <c r="R19" s="77"/>
      <c r="S19" s="77"/>
      <c r="T19" s="77"/>
      <c r="U19" s="77"/>
      <c r="V19" s="77"/>
      <c r="W19" s="87"/>
      <c r="X19" s="87"/>
      <c r="Y19" s="77"/>
      <c r="Z19" s="77"/>
      <c r="AA19" s="77"/>
      <c r="AB19" s="77"/>
      <c r="AC19" s="77"/>
      <c r="AD19" s="87"/>
      <c r="AE19" s="87"/>
      <c r="AF19" s="77"/>
      <c r="AG19" s="77"/>
      <c r="AH19" s="74">
        <f t="shared" si="0"/>
        <v>0</v>
      </c>
      <c r="AI19" s="74">
        <f t="shared" si="1"/>
        <v>0</v>
      </c>
      <c r="AJ19" s="74">
        <f t="shared" si="2"/>
        <v>0</v>
      </c>
      <c r="AK19" s="74">
        <f t="shared" si="3"/>
        <v>0</v>
      </c>
      <c r="AL19" s="74">
        <f t="shared" si="4"/>
        <v>0</v>
      </c>
      <c r="AM19" s="73">
        <f t="shared" si="5"/>
        <v>0</v>
      </c>
      <c r="AN19" s="23">
        <f t="shared" si="6"/>
        <v>0</v>
      </c>
      <c r="AO19" s="23">
        <f t="shared" si="7"/>
        <v>0</v>
      </c>
    </row>
    <row r="20" spans="1:41" ht="18" customHeight="1">
      <c r="A20" s="7">
        <f>'Asistencia Mensual'!A20</f>
        <v>18</v>
      </c>
      <c r="B20" s="24">
        <f>'Asistencia Mensual'!B20</f>
        <v>0</v>
      </c>
      <c r="C20" s="24">
        <f>'Asistencia Mensual'!C20</f>
        <v>0</v>
      </c>
      <c r="D20" s="77"/>
      <c r="E20" s="77"/>
      <c r="F20" s="77"/>
      <c r="G20" s="77"/>
      <c r="H20" s="77"/>
      <c r="I20" s="87"/>
      <c r="J20" s="87"/>
      <c r="K20" s="77"/>
      <c r="L20" s="77"/>
      <c r="M20" s="77"/>
      <c r="N20" s="77"/>
      <c r="O20" s="77"/>
      <c r="P20" s="87"/>
      <c r="Q20" s="87"/>
      <c r="R20" s="77"/>
      <c r="S20" s="77"/>
      <c r="T20" s="77"/>
      <c r="U20" s="77"/>
      <c r="V20" s="77"/>
      <c r="W20" s="87"/>
      <c r="X20" s="87"/>
      <c r="Y20" s="77"/>
      <c r="Z20" s="77"/>
      <c r="AA20" s="77"/>
      <c r="AB20" s="77"/>
      <c r="AC20" s="77"/>
      <c r="AD20" s="87"/>
      <c r="AE20" s="87"/>
      <c r="AF20" s="77"/>
      <c r="AG20" s="77"/>
      <c r="AH20" s="74">
        <f t="shared" si="0"/>
        <v>0</v>
      </c>
      <c r="AI20" s="74">
        <f t="shared" si="1"/>
        <v>0</v>
      </c>
      <c r="AJ20" s="74">
        <f t="shared" si="2"/>
        <v>0</v>
      </c>
      <c r="AK20" s="74">
        <f t="shared" si="3"/>
        <v>0</v>
      </c>
      <c r="AL20" s="74">
        <f t="shared" si="4"/>
        <v>0</v>
      </c>
      <c r="AM20" s="73">
        <f t="shared" si="5"/>
        <v>0</v>
      </c>
      <c r="AN20" s="23">
        <f t="shared" si="6"/>
        <v>0</v>
      </c>
      <c r="AO20" s="23">
        <f t="shared" si="7"/>
        <v>0</v>
      </c>
    </row>
    <row r="21" spans="1:41" ht="18" customHeight="1">
      <c r="A21" s="7">
        <f>'Asistencia Mensual'!A21</f>
        <v>19</v>
      </c>
      <c r="B21" s="24">
        <f>'Asistencia Mensual'!B21</f>
        <v>0</v>
      </c>
      <c r="C21" s="24">
        <f>'Asistencia Mensual'!C21</f>
        <v>0</v>
      </c>
      <c r="D21" s="77"/>
      <c r="E21" s="77"/>
      <c r="F21" s="77"/>
      <c r="G21" s="77"/>
      <c r="H21" s="77"/>
      <c r="I21" s="87"/>
      <c r="J21" s="87"/>
      <c r="K21" s="77"/>
      <c r="L21" s="77"/>
      <c r="M21" s="77"/>
      <c r="N21" s="77"/>
      <c r="O21" s="77"/>
      <c r="P21" s="87"/>
      <c r="Q21" s="87"/>
      <c r="R21" s="77"/>
      <c r="S21" s="77"/>
      <c r="T21" s="77"/>
      <c r="U21" s="77"/>
      <c r="V21" s="77"/>
      <c r="W21" s="87"/>
      <c r="X21" s="87"/>
      <c r="Y21" s="77"/>
      <c r="Z21" s="77"/>
      <c r="AA21" s="77"/>
      <c r="AB21" s="77"/>
      <c r="AC21" s="77"/>
      <c r="AD21" s="87"/>
      <c r="AE21" s="87"/>
      <c r="AF21" s="77"/>
      <c r="AG21" s="77"/>
      <c r="AH21" s="74">
        <f t="shared" si="0"/>
        <v>0</v>
      </c>
      <c r="AI21" s="74">
        <f t="shared" si="1"/>
        <v>0</v>
      </c>
      <c r="AJ21" s="74">
        <f t="shared" si="2"/>
        <v>0</v>
      </c>
      <c r="AK21" s="74">
        <f t="shared" si="3"/>
        <v>0</v>
      </c>
      <c r="AL21" s="74">
        <f t="shared" si="4"/>
        <v>0</v>
      </c>
      <c r="AM21" s="73">
        <f t="shared" si="5"/>
        <v>0</v>
      </c>
      <c r="AN21" s="23">
        <f t="shared" si="6"/>
        <v>0</v>
      </c>
      <c r="AO21" s="23">
        <f t="shared" si="7"/>
        <v>0</v>
      </c>
    </row>
    <row r="22" spans="1:41" ht="18" customHeight="1">
      <c r="A22" s="7">
        <f>'Asistencia Mensual'!A22</f>
        <v>20</v>
      </c>
      <c r="B22" s="24">
        <f>'Asistencia Mensual'!B22</f>
        <v>0</v>
      </c>
      <c r="C22" s="24">
        <f>'Asistencia Mensual'!C22</f>
        <v>0</v>
      </c>
      <c r="D22" s="77"/>
      <c r="E22" s="77"/>
      <c r="F22" s="77"/>
      <c r="G22" s="77"/>
      <c r="H22" s="77"/>
      <c r="I22" s="87"/>
      <c r="J22" s="87"/>
      <c r="K22" s="77"/>
      <c r="L22" s="77"/>
      <c r="M22" s="77"/>
      <c r="N22" s="77"/>
      <c r="O22" s="77"/>
      <c r="P22" s="87"/>
      <c r="Q22" s="87"/>
      <c r="R22" s="77"/>
      <c r="S22" s="77"/>
      <c r="T22" s="77"/>
      <c r="U22" s="77"/>
      <c r="V22" s="77"/>
      <c r="W22" s="87"/>
      <c r="X22" s="87"/>
      <c r="Y22" s="77"/>
      <c r="Z22" s="77"/>
      <c r="AA22" s="77"/>
      <c r="AB22" s="77"/>
      <c r="AC22" s="77"/>
      <c r="AD22" s="87"/>
      <c r="AE22" s="87"/>
      <c r="AF22" s="77"/>
      <c r="AG22" s="77"/>
      <c r="AH22" s="74">
        <f t="shared" si="0"/>
        <v>0</v>
      </c>
      <c r="AI22" s="74">
        <f t="shared" si="1"/>
        <v>0</v>
      </c>
      <c r="AJ22" s="74">
        <f t="shared" si="2"/>
        <v>0</v>
      </c>
      <c r="AK22" s="74">
        <f t="shared" si="3"/>
        <v>0</v>
      </c>
      <c r="AL22" s="74">
        <f t="shared" si="4"/>
        <v>0</v>
      </c>
      <c r="AM22" s="73">
        <f t="shared" si="5"/>
        <v>0</v>
      </c>
      <c r="AN22" s="23">
        <f t="shared" si="6"/>
        <v>0</v>
      </c>
      <c r="AO22" s="23">
        <f t="shared" si="7"/>
        <v>0</v>
      </c>
    </row>
    <row r="23" spans="1:41" ht="18" customHeight="1">
      <c r="A23" s="7">
        <f>'Asistencia Mensual'!A23</f>
        <v>21</v>
      </c>
      <c r="B23" s="24">
        <f>'Asistencia Mensual'!B23</f>
        <v>0</v>
      </c>
      <c r="C23" s="24">
        <f>'Asistencia Mensual'!C23</f>
        <v>0</v>
      </c>
      <c r="D23" s="77"/>
      <c r="E23" s="77"/>
      <c r="F23" s="77"/>
      <c r="G23" s="77"/>
      <c r="H23" s="77"/>
      <c r="I23" s="87"/>
      <c r="J23" s="87"/>
      <c r="K23" s="77"/>
      <c r="L23" s="77"/>
      <c r="M23" s="77"/>
      <c r="N23" s="77"/>
      <c r="O23" s="77"/>
      <c r="P23" s="87"/>
      <c r="Q23" s="87"/>
      <c r="R23" s="77"/>
      <c r="S23" s="77"/>
      <c r="T23" s="77"/>
      <c r="U23" s="77"/>
      <c r="V23" s="77"/>
      <c r="W23" s="87"/>
      <c r="X23" s="87"/>
      <c r="Y23" s="77"/>
      <c r="Z23" s="77"/>
      <c r="AA23" s="77"/>
      <c r="AB23" s="77"/>
      <c r="AC23" s="77"/>
      <c r="AD23" s="87"/>
      <c r="AE23" s="87"/>
      <c r="AF23" s="77"/>
      <c r="AG23" s="77"/>
      <c r="AH23" s="74">
        <f t="shared" si="0"/>
        <v>0</v>
      </c>
      <c r="AI23" s="74">
        <f t="shared" si="1"/>
        <v>0</v>
      </c>
      <c r="AJ23" s="74">
        <f t="shared" si="2"/>
        <v>0</v>
      </c>
      <c r="AK23" s="74">
        <f t="shared" si="3"/>
        <v>0</v>
      </c>
      <c r="AL23" s="74">
        <f t="shared" si="4"/>
        <v>0</v>
      </c>
      <c r="AM23" s="73">
        <f t="shared" si="5"/>
        <v>0</v>
      </c>
      <c r="AN23" s="23">
        <f t="shared" si="6"/>
        <v>0</v>
      </c>
      <c r="AO23" s="23">
        <f t="shared" si="7"/>
        <v>0</v>
      </c>
    </row>
    <row r="24" spans="1:41" ht="18" customHeight="1">
      <c r="A24" s="7">
        <f>'Asistencia Mensual'!A24</f>
        <v>22</v>
      </c>
      <c r="B24" s="24">
        <f>'Asistencia Mensual'!B24</f>
        <v>0</v>
      </c>
      <c r="C24" s="24">
        <f>'Asistencia Mensual'!C24</f>
        <v>0</v>
      </c>
      <c r="D24" s="77"/>
      <c r="E24" s="77"/>
      <c r="F24" s="77"/>
      <c r="G24" s="77"/>
      <c r="H24" s="77"/>
      <c r="I24" s="87"/>
      <c r="J24" s="87"/>
      <c r="K24" s="77"/>
      <c r="L24" s="77"/>
      <c r="M24" s="77"/>
      <c r="N24" s="77"/>
      <c r="O24" s="77"/>
      <c r="P24" s="87"/>
      <c r="Q24" s="87"/>
      <c r="R24" s="77"/>
      <c r="S24" s="77"/>
      <c r="T24" s="77"/>
      <c r="U24" s="77"/>
      <c r="V24" s="77"/>
      <c r="W24" s="87"/>
      <c r="X24" s="87"/>
      <c r="Y24" s="77"/>
      <c r="Z24" s="77"/>
      <c r="AA24" s="77"/>
      <c r="AB24" s="77"/>
      <c r="AC24" s="77"/>
      <c r="AD24" s="87"/>
      <c r="AE24" s="87"/>
      <c r="AF24" s="77"/>
      <c r="AG24" s="77"/>
      <c r="AH24" s="74">
        <f t="shared" si="0"/>
        <v>0</v>
      </c>
      <c r="AI24" s="74">
        <f t="shared" si="1"/>
        <v>0</v>
      </c>
      <c r="AJ24" s="74">
        <f t="shared" si="2"/>
        <v>0</v>
      </c>
      <c r="AK24" s="74">
        <f t="shared" si="3"/>
        <v>0</v>
      </c>
      <c r="AL24" s="74">
        <f t="shared" si="4"/>
        <v>0</v>
      </c>
      <c r="AM24" s="73">
        <f t="shared" si="5"/>
        <v>0</v>
      </c>
      <c r="AN24" s="23">
        <f t="shared" si="6"/>
        <v>0</v>
      </c>
      <c r="AO24" s="23">
        <f t="shared" si="7"/>
        <v>0</v>
      </c>
    </row>
    <row r="25" spans="1:41" ht="18" customHeight="1">
      <c r="A25" s="7">
        <f>'Asistencia Mensual'!A25</f>
        <v>23</v>
      </c>
      <c r="B25" s="24">
        <f>'Asistencia Mensual'!B25</f>
        <v>0</v>
      </c>
      <c r="C25" s="24">
        <f>'Asistencia Mensual'!C25</f>
        <v>0</v>
      </c>
      <c r="D25" s="77"/>
      <c r="E25" s="77"/>
      <c r="F25" s="77"/>
      <c r="G25" s="77"/>
      <c r="H25" s="77"/>
      <c r="I25" s="87"/>
      <c r="J25" s="87"/>
      <c r="K25" s="77"/>
      <c r="L25" s="77"/>
      <c r="M25" s="77"/>
      <c r="N25" s="77"/>
      <c r="O25" s="77"/>
      <c r="P25" s="87"/>
      <c r="Q25" s="87"/>
      <c r="R25" s="77"/>
      <c r="S25" s="77"/>
      <c r="T25" s="77"/>
      <c r="U25" s="77"/>
      <c r="V25" s="77"/>
      <c r="W25" s="87"/>
      <c r="X25" s="87"/>
      <c r="Y25" s="77"/>
      <c r="Z25" s="77"/>
      <c r="AA25" s="77"/>
      <c r="AB25" s="77"/>
      <c r="AC25" s="77"/>
      <c r="AD25" s="87"/>
      <c r="AE25" s="87"/>
      <c r="AF25" s="77"/>
      <c r="AG25" s="77"/>
      <c r="AH25" s="74">
        <f t="shared" si="0"/>
        <v>0</v>
      </c>
      <c r="AI25" s="74">
        <f t="shared" si="1"/>
        <v>0</v>
      </c>
      <c r="AJ25" s="74">
        <f t="shared" si="2"/>
        <v>0</v>
      </c>
      <c r="AK25" s="74">
        <f t="shared" si="3"/>
        <v>0</v>
      </c>
      <c r="AL25" s="74">
        <f t="shared" si="4"/>
        <v>0</v>
      </c>
      <c r="AM25" s="73">
        <f t="shared" si="5"/>
        <v>0</v>
      </c>
      <c r="AN25" s="23">
        <f t="shared" si="6"/>
        <v>0</v>
      </c>
      <c r="AO25" s="23">
        <f t="shared" si="7"/>
        <v>0</v>
      </c>
    </row>
    <row r="26" spans="1:41" ht="18" customHeight="1">
      <c r="A26" s="7">
        <f>'Asistencia Mensual'!A26</f>
        <v>24</v>
      </c>
      <c r="B26" s="24">
        <f>'Asistencia Mensual'!B26</f>
        <v>0</v>
      </c>
      <c r="C26" s="24">
        <f>'Asistencia Mensual'!C26</f>
        <v>0</v>
      </c>
      <c r="D26" s="77"/>
      <c r="E26" s="77"/>
      <c r="F26" s="77"/>
      <c r="G26" s="77"/>
      <c r="H26" s="77"/>
      <c r="I26" s="87"/>
      <c r="J26" s="87"/>
      <c r="K26" s="77"/>
      <c r="L26" s="77"/>
      <c r="M26" s="77"/>
      <c r="N26" s="77"/>
      <c r="O26" s="77"/>
      <c r="P26" s="87"/>
      <c r="Q26" s="87"/>
      <c r="R26" s="77"/>
      <c r="S26" s="77"/>
      <c r="T26" s="77"/>
      <c r="U26" s="77"/>
      <c r="V26" s="77"/>
      <c r="W26" s="87"/>
      <c r="X26" s="87"/>
      <c r="Y26" s="77"/>
      <c r="Z26" s="77"/>
      <c r="AA26" s="77"/>
      <c r="AB26" s="77"/>
      <c r="AC26" s="77"/>
      <c r="AD26" s="87"/>
      <c r="AE26" s="87"/>
      <c r="AF26" s="77"/>
      <c r="AG26" s="77"/>
      <c r="AH26" s="74">
        <f t="shared" si="0"/>
        <v>0</v>
      </c>
      <c r="AI26" s="74">
        <f t="shared" si="1"/>
        <v>0</v>
      </c>
      <c r="AJ26" s="74">
        <f t="shared" si="2"/>
        <v>0</v>
      </c>
      <c r="AK26" s="74">
        <f t="shared" si="3"/>
        <v>0</v>
      </c>
      <c r="AL26" s="74">
        <f t="shared" si="4"/>
        <v>0</v>
      </c>
      <c r="AM26" s="73">
        <f t="shared" si="5"/>
        <v>0</v>
      </c>
      <c r="AN26" s="23">
        <f>(AH26*5)+(AI26*3)+(AJ26*2)</f>
        <v>0</v>
      </c>
      <c r="AO26" s="23">
        <f>(AK26*5)+(AL26*3)+(AM26*2)</f>
        <v>0</v>
      </c>
    </row>
    <row r="27" spans="1:41" ht="18" customHeight="1">
      <c r="A27" s="7">
        <f>'Asistencia Mensual'!A27</f>
        <v>25</v>
      </c>
      <c r="B27" s="24">
        <f>'Asistencia Mensual'!B27</f>
        <v>0</v>
      </c>
      <c r="C27" s="24">
        <f>'Asistencia Mensual'!C27</f>
        <v>0</v>
      </c>
      <c r="D27" s="77"/>
      <c r="E27" s="77"/>
      <c r="F27" s="77"/>
      <c r="G27" s="77"/>
      <c r="H27" s="77"/>
      <c r="I27" s="87"/>
      <c r="J27" s="87"/>
      <c r="K27" s="77"/>
      <c r="L27" s="77"/>
      <c r="M27" s="77"/>
      <c r="N27" s="77"/>
      <c r="O27" s="77"/>
      <c r="P27" s="87"/>
      <c r="Q27" s="87"/>
      <c r="R27" s="77"/>
      <c r="S27" s="77"/>
      <c r="T27" s="77"/>
      <c r="U27" s="77"/>
      <c r="V27" s="77"/>
      <c r="W27" s="87"/>
      <c r="X27" s="87"/>
      <c r="Y27" s="77"/>
      <c r="Z27" s="77"/>
      <c r="AA27" s="77"/>
      <c r="AB27" s="77"/>
      <c r="AC27" s="77"/>
      <c r="AD27" s="87"/>
      <c r="AE27" s="87"/>
      <c r="AF27" s="77"/>
      <c r="AG27" s="77"/>
      <c r="AH27" s="74">
        <f t="shared" si="0"/>
        <v>0</v>
      </c>
      <c r="AI27" s="74">
        <f t="shared" si="1"/>
        <v>0</v>
      </c>
      <c r="AJ27" s="74">
        <f t="shared" si="2"/>
        <v>0</v>
      </c>
      <c r="AK27" s="74">
        <f t="shared" si="3"/>
        <v>0</v>
      </c>
      <c r="AL27" s="74">
        <f t="shared" si="4"/>
        <v>0</v>
      </c>
      <c r="AM27" s="73">
        <f t="shared" si="5"/>
        <v>0</v>
      </c>
      <c r="AN27" s="23">
        <f>(AH27*5)+(AI27*3)+(AJ27*2)</f>
        <v>0</v>
      </c>
      <c r="AO27" s="23">
        <f>(AK27*5)+(AL27*3)+(AM27*2)</f>
        <v>0</v>
      </c>
    </row>
    <row r="28" spans="1:41" ht="18" customHeight="1">
      <c r="A28" s="7">
        <f>'Asistencia Mensual'!A28</f>
        <v>26</v>
      </c>
      <c r="B28" s="24" t="str">
        <f>'Asistencia Mensual'!B28</f>
        <v>Zurita Viera </v>
      </c>
      <c r="C28" s="24" t="str">
        <f>'Asistencia Mensual'!C28</f>
        <v>Carmencita</v>
      </c>
      <c r="D28" s="77"/>
      <c r="E28" s="77"/>
      <c r="F28" s="77"/>
      <c r="G28" s="77"/>
      <c r="H28" s="77"/>
      <c r="I28" s="87"/>
      <c r="J28" s="87"/>
      <c r="K28" s="77"/>
      <c r="L28" s="77"/>
      <c r="M28" s="77"/>
      <c r="N28" s="77"/>
      <c r="O28" s="77"/>
      <c r="P28" s="87"/>
      <c r="Q28" s="87"/>
      <c r="R28" s="77"/>
      <c r="S28" s="77"/>
      <c r="T28" s="77"/>
      <c r="U28" s="77"/>
      <c r="V28" s="77"/>
      <c r="W28" s="87"/>
      <c r="X28" s="87"/>
      <c r="Y28" s="77"/>
      <c r="Z28" s="77"/>
      <c r="AA28" s="77"/>
      <c r="AB28" s="77"/>
      <c r="AC28" s="77"/>
      <c r="AD28" s="87"/>
      <c r="AE28" s="87"/>
      <c r="AF28" s="77"/>
      <c r="AG28" s="77"/>
      <c r="AH28" s="74">
        <f t="shared" si="0"/>
        <v>0</v>
      </c>
      <c r="AI28" s="74">
        <f t="shared" si="1"/>
        <v>0</v>
      </c>
      <c r="AJ28" s="74">
        <f t="shared" si="2"/>
        <v>0</v>
      </c>
      <c r="AK28" s="74">
        <f t="shared" si="3"/>
        <v>0</v>
      </c>
      <c r="AL28" s="74">
        <f t="shared" si="4"/>
        <v>0</v>
      </c>
      <c r="AM28" s="73">
        <f t="shared" si="5"/>
        <v>0</v>
      </c>
      <c r="AN28" s="23">
        <f>(AH28*5)+(AI28*3)+(AJ28*2)</f>
        <v>0</v>
      </c>
      <c r="AO28" s="23">
        <f>(AK28*5)+(AL28*3)+(AM28*2)</f>
        <v>0</v>
      </c>
    </row>
  </sheetData>
  <sheetProtection/>
  <protectedRanges>
    <protectedRange sqref="B3:C28" name="ApellidosNombre_1"/>
  </protectedRanges>
  <mergeCells count="2">
    <mergeCell ref="D1:I1"/>
    <mergeCell ref="AN1:AO1"/>
  </mergeCells>
  <dataValidations count="1">
    <dataValidation type="list" allowBlank="1" showInputMessage="1" showErrorMessage="1" sqref="D3:AG28">
      <formula1>"---,6,J,3J,2J,3sJ,2sJ"</formula1>
    </dataValidation>
  </dataValidations>
  <printOptions/>
  <pageMargins left="0.35433070866141736" right="0.15748031496062992" top="1.0236220472440944" bottom="0.1968503937007874" header="0.31496062992125984" footer="0.5118110236220472"/>
  <pageSetup horizontalDpi="300" verticalDpi="300" orientation="landscape" paperSize="9" scale="99" r:id="rId2"/>
  <headerFooter alignWithMargins="0">
    <oddHeader>&amp;L&amp;G&amp;C&amp;10J =  Justificada     6= No Justificada
E = Enfermedad      F = Fuga
antes recreo = 3 H.     después recreo = 2 H.&amp;R&amp;"-,Negrita"&amp;14 ___º___  Ed. Primaria
2012-13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P28"/>
  <sheetViews>
    <sheetView showGridLines="0" showZeros="0" zoomScalePageLayoutView="0" workbookViewId="0" topLeftCell="A1">
      <pane xSplit="3" topLeftCell="D1" activePane="topRight" state="frozen"/>
      <selection pane="topLeft" activeCell="A1" sqref="A1"/>
      <selection pane="topRight" activeCell="D1" sqref="D1:I1"/>
    </sheetView>
  </sheetViews>
  <sheetFormatPr defaultColWidth="11.421875" defaultRowHeight="15" outlineLevelCol="1"/>
  <cols>
    <col min="1" max="1" width="3.00390625" style="0" customWidth="1"/>
    <col min="2" max="2" width="16.8515625" style="0" customWidth="1"/>
    <col min="3" max="3" width="17.28125" style="0" customWidth="1"/>
    <col min="4" max="15" width="3.421875" style="0" customWidth="1"/>
    <col min="16" max="17" width="3.421875" style="72" customWidth="1"/>
    <col min="18" max="22" width="3.421875" style="0" customWidth="1"/>
    <col min="23" max="24" width="3.421875" style="72" customWidth="1"/>
    <col min="25" max="29" width="3.421875" style="0" customWidth="1"/>
    <col min="30" max="31" width="3.421875" style="72" customWidth="1"/>
    <col min="32" max="34" width="3.421875" style="0" customWidth="1"/>
    <col min="35" max="35" width="3.57421875" style="0" hidden="1" customWidth="1" outlineLevel="1"/>
    <col min="36" max="36" width="4.28125" style="0" hidden="1" customWidth="1" outlineLevel="1"/>
    <col min="37" max="37" width="4.57421875" style="0" hidden="1" customWidth="1" outlineLevel="1"/>
    <col min="38" max="38" width="3.57421875" style="0" hidden="1" customWidth="1" outlineLevel="1"/>
    <col min="39" max="40" width="4.140625" style="0" hidden="1" customWidth="1" outlineLevel="1"/>
    <col min="41" max="41" width="5.8515625" style="0" customWidth="1" collapsed="1"/>
    <col min="42" max="42" width="5.8515625" style="0" customWidth="1"/>
  </cols>
  <sheetData>
    <row r="1" spans="3:42" ht="21.75" customHeight="1">
      <c r="C1" s="15" t="s">
        <v>0</v>
      </c>
      <c r="D1" s="104" t="s">
        <v>17</v>
      </c>
      <c r="E1" s="104"/>
      <c r="F1" s="104"/>
      <c r="G1" s="104"/>
      <c r="H1" s="104"/>
      <c r="I1" s="104"/>
      <c r="AO1" s="105" t="s">
        <v>43</v>
      </c>
      <c r="AP1" s="105"/>
    </row>
    <row r="2" spans="1:42" ht="28.5" customHeight="1" thickBot="1">
      <c r="A2" s="2" t="s">
        <v>1</v>
      </c>
      <c r="B2" s="3" t="s">
        <v>2</v>
      </c>
      <c r="C2" s="4" t="s">
        <v>3</v>
      </c>
      <c r="D2" s="5">
        <v>1</v>
      </c>
      <c r="E2" s="6">
        <v>2</v>
      </c>
      <c r="F2" s="6">
        <v>3</v>
      </c>
      <c r="G2" s="71">
        <v>4</v>
      </c>
      <c r="H2" s="71">
        <v>5</v>
      </c>
      <c r="I2" s="91">
        <v>6</v>
      </c>
      <c r="J2" s="91">
        <v>7</v>
      </c>
      <c r="K2" s="6">
        <v>8</v>
      </c>
      <c r="L2" s="6">
        <v>9</v>
      </c>
      <c r="M2" s="6">
        <v>10</v>
      </c>
      <c r="N2" s="71">
        <v>11</v>
      </c>
      <c r="O2" s="71">
        <v>12</v>
      </c>
      <c r="P2" s="91">
        <v>13</v>
      </c>
      <c r="Q2" s="91">
        <v>14</v>
      </c>
      <c r="R2" s="6">
        <v>15</v>
      </c>
      <c r="S2" s="6">
        <v>16</v>
      </c>
      <c r="T2" s="6">
        <v>17</v>
      </c>
      <c r="U2" s="71">
        <v>18</v>
      </c>
      <c r="V2" s="71">
        <v>19</v>
      </c>
      <c r="W2" s="91">
        <v>20</v>
      </c>
      <c r="X2" s="91">
        <v>21</v>
      </c>
      <c r="Y2" s="6">
        <v>22</v>
      </c>
      <c r="Z2" s="6">
        <v>23</v>
      </c>
      <c r="AA2" s="6">
        <v>24</v>
      </c>
      <c r="AB2" s="71">
        <v>25</v>
      </c>
      <c r="AC2" s="71">
        <v>26</v>
      </c>
      <c r="AD2" s="91">
        <v>27</v>
      </c>
      <c r="AE2" s="91">
        <v>28</v>
      </c>
      <c r="AF2" s="6">
        <v>29</v>
      </c>
      <c r="AG2" s="71">
        <v>30</v>
      </c>
      <c r="AH2" s="6">
        <v>31</v>
      </c>
      <c r="AI2" s="75">
        <v>6</v>
      </c>
      <c r="AJ2" s="79" t="s">
        <v>47</v>
      </c>
      <c r="AK2" s="79" t="s">
        <v>46</v>
      </c>
      <c r="AL2" s="76" t="s">
        <v>27</v>
      </c>
      <c r="AM2" s="80" t="s">
        <v>44</v>
      </c>
      <c r="AN2" s="80" t="s">
        <v>45</v>
      </c>
      <c r="AO2" s="81" t="s">
        <v>48</v>
      </c>
      <c r="AP2" s="82" t="s">
        <v>49</v>
      </c>
    </row>
    <row r="3" spans="1:42" ht="18" customHeight="1" thickTop="1">
      <c r="A3" s="7">
        <f>'Asistencia Mensual'!A3</f>
        <v>1</v>
      </c>
      <c r="B3" s="24" t="str">
        <f>'Asistencia Mensual'!B3</f>
        <v>Alemán Sosa</v>
      </c>
      <c r="C3" s="24" t="str">
        <f>'Asistencia Mensual'!C3</f>
        <v>Ana</v>
      </c>
      <c r="D3" s="77"/>
      <c r="E3" s="77"/>
      <c r="F3" s="77"/>
      <c r="G3" s="87"/>
      <c r="H3" s="87"/>
      <c r="I3" s="93"/>
      <c r="J3" s="92"/>
      <c r="K3" s="77"/>
      <c r="L3" s="77"/>
      <c r="M3" s="77"/>
      <c r="N3" s="87"/>
      <c r="O3" s="87"/>
      <c r="P3" s="92"/>
      <c r="Q3" s="92"/>
      <c r="R3" s="77"/>
      <c r="S3" s="77"/>
      <c r="T3" s="77"/>
      <c r="U3" s="87"/>
      <c r="V3" s="87"/>
      <c r="W3" s="92"/>
      <c r="X3" s="92"/>
      <c r="Y3" s="77"/>
      <c r="Z3" s="77"/>
      <c r="AA3" s="77"/>
      <c r="AB3" s="87"/>
      <c r="AC3" s="87"/>
      <c r="AD3" s="92"/>
      <c r="AE3" s="92"/>
      <c r="AF3" s="77"/>
      <c r="AG3" s="87"/>
      <c r="AH3" s="78"/>
      <c r="AI3" s="74">
        <f aca="true" t="shared" si="0" ref="AI3:AI25">COUNTIF(D3:AH3,"6")</f>
        <v>0</v>
      </c>
      <c r="AJ3" s="74">
        <f>COUNTIF(D3:AH3,"3sJ")</f>
        <v>0</v>
      </c>
      <c r="AK3" s="74">
        <f>COUNTIF(D3:AH3,"2sJ")</f>
        <v>0</v>
      </c>
      <c r="AL3" s="74">
        <f>COUNTIF(D3:AH3,"J")</f>
        <v>0</v>
      </c>
      <c r="AM3" s="74">
        <f>COUNTIF(D3:AH3,"3J")</f>
        <v>0</v>
      </c>
      <c r="AN3" s="73">
        <f>COUNTIF(D3:AH3,"2J")</f>
        <v>0</v>
      </c>
      <c r="AO3" s="23">
        <f>(AI3*5)+(AJ3*3)+(AK3*2)</f>
        <v>0</v>
      </c>
      <c r="AP3" s="23">
        <f>(AL3*5)+(AM3*3)+(AN3*2)</f>
        <v>0</v>
      </c>
    </row>
    <row r="4" spans="1:42" ht="18" customHeight="1">
      <c r="A4" s="7">
        <f>'Asistencia Mensual'!A4</f>
        <v>2</v>
      </c>
      <c r="B4" s="24" t="str">
        <f>'Asistencia Mensual'!B4</f>
        <v>Bentos Guerra</v>
      </c>
      <c r="C4" s="24" t="str">
        <f>'Asistencia Mensual'!C4</f>
        <v>Claudia</v>
      </c>
      <c r="D4" s="77"/>
      <c r="E4" s="77"/>
      <c r="F4" s="77"/>
      <c r="G4" s="87"/>
      <c r="H4" s="87"/>
      <c r="I4" s="93"/>
      <c r="J4" s="92"/>
      <c r="K4" s="77"/>
      <c r="L4" s="77"/>
      <c r="M4" s="77"/>
      <c r="N4" s="87"/>
      <c r="O4" s="87"/>
      <c r="P4" s="92"/>
      <c r="Q4" s="92"/>
      <c r="R4" s="77"/>
      <c r="S4" s="77"/>
      <c r="T4" s="77"/>
      <c r="U4" s="87"/>
      <c r="V4" s="87"/>
      <c r="W4" s="92"/>
      <c r="X4" s="92"/>
      <c r="Y4" s="77"/>
      <c r="Z4" s="77"/>
      <c r="AA4" s="77"/>
      <c r="AB4" s="87"/>
      <c r="AC4" s="87"/>
      <c r="AD4" s="92"/>
      <c r="AE4" s="92"/>
      <c r="AF4" s="77"/>
      <c r="AG4" s="87"/>
      <c r="AH4" s="83"/>
      <c r="AI4" s="74">
        <f t="shared" si="0"/>
        <v>0</v>
      </c>
      <c r="AJ4" s="74">
        <f>COUNTIF(D4:AH4,"3sJ")</f>
        <v>0</v>
      </c>
      <c r="AK4" s="74">
        <f>COUNTIF(D4:AH4,"2sJ")</f>
        <v>0</v>
      </c>
      <c r="AL4" s="74">
        <f>COUNTIF(D4:AH4,"J")</f>
        <v>0</v>
      </c>
      <c r="AM4" s="74">
        <f>COUNTIF(D4:AH4,"3J")</f>
        <v>0</v>
      </c>
      <c r="AN4" s="73">
        <f>COUNTIF(D4:AH4,"2J")</f>
        <v>0</v>
      </c>
      <c r="AO4" s="23">
        <f>(AI4*5)+(AJ4*3)+(AK4*2)</f>
        <v>0</v>
      </c>
      <c r="AP4" s="23">
        <f>(AL4*5)+(AM4*3)+(AN4*2)</f>
        <v>0</v>
      </c>
    </row>
    <row r="5" spans="1:42" ht="18" customHeight="1">
      <c r="A5" s="7">
        <f>'Asistencia Mensual'!A5</f>
        <v>3</v>
      </c>
      <c r="B5" s="24" t="str">
        <f>'Asistencia Mensual'!B5</f>
        <v>Piojo Cachondo</v>
      </c>
      <c r="C5" s="24" t="str">
        <f>'Asistencia Mensual'!C5</f>
        <v>Bartolomé</v>
      </c>
      <c r="D5" s="77"/>
      <c r="E5" s="77"/>
      <c r="F5" s="77"/>
      <c r="G5" s="87"/>
      <c r="H5" s="87"/>
      <c r="I5" s="93"/>
      <c r="J5" s="92"/>
      <c r="K5" s="77"/>
      <c r="L5" s="77"/>
      <c r="M5" s="77"/>
      <c r="N5" s="87"/>
      <c r="O5" s="87"/>
      <c r="P5" s="92"/>
      <c r="Q5" s="92"/>
      <c r="R5" s="77"/>
      <c r="S5" s="77"/>
      <c r="T5" s="77"/>
      <c r="U5" s="87"/>
      <c r="V5" s="87"/>
      <c r="W5" s="92"/>
      <c r="X5" s="92"/>
      <c r="Y5" s="77"/>
      <c r="Z5" s="77"/>
      <c r="AA5" s="77"/>
      <c r="AB5" s="87"/>
      <c r="AC5" s="87"/>
      <c r="AD5" s="92"/>
      <c r="AE5" s="92"/>
      <c r="AF5" s="77"/>
      <c r="AG5" s="87"/>
      <c r="AH5" s="83"/>
      <c r="AI5" s="74">
        <f t="shared" si="0"/>
        <v>0</v>
      </c>
      <c r="AJ5" s="74">
        <f aca="true" t="shared" si="1" ref="AJ5:AJ25">COUNTIF(D5:AH5,"3sJ")</f>
        <v>0</v>
      </c>
      <c r="AK5" s="74">
        <f aca="true" t="shared" si="2" ref="AK5:AK25">COUNTIF(D5:AH5,"2sJ")</f>
        <v>0</v>
      </c>
      <c r="AL5" s="74">
        <f aca="true" t="shared" si="3" ref="AL5:AL25">COUNTIF(D5:AH5,"J")</f>
        <v>0</v>
      </c>
      <c r="AM5" s="74">
        <f aca="true" t="shared" si="4" ref="AM5:AM25">COUNTIF(D5:AH5,"3J")</f>
        <v>0</v>
      </c>
      <c r="AN5" s="73">
        <f aca="true" t="shared" si="5" ref="AN5:AN25">COUNTIF(D5:AH5,"2J")</f>
        <v>0</v>
      </c>
      <c r="AO5" s="23">
        <f aca="true" t="shared" si="6" ref="AO5:AO25">(AI5*5)+(AJ5*3)+(AK5*2)</f>
        <v>0</v>
      </c>
      <c r="AP5" s="23">
        <f aca="true" t="shared" si="7" ref="AP5:AP25">(AL5*5)+(AM5*3)+(AN5*2)</f>
        <v>0</v>
      </c>
    </row>
    <row r="6" spans="1:42" ht="18" customHeight="1">
      <c r="A6" s="7">
        <f>'Asistencia Mensual'!A6</f>
        <v>4</v>
      </c>
      <c r="B6" s="24" t="str">
        <f>'Asistencia Mensual'!B6</f>
        <v>Díaz González</v>
      </c>
      <c r="C6" s="24" t="str">
        <f>'Asistencia Mensual'!C6</f>
        <v>Pedro</v>
      </c>
      <c r="D6" s="77"/>
      <c r="E6" s="77"/>
      <c r="F6" s="77"/>
      <c r="G6" s="87"/>
      <c r="H6" s="87"/>
      <c r="I6" s="93"/>
      <c r="J6" s="92"/>
      <c r="K6" s="77"/>
      <c r="L6" s="77"/>
      <c r="M6" s="77"/>
      <c r="N6" s="87"/>
      <c r="O6" s="87"/>
      <c r="P6" s="92"/>
      <c r="Q6" s="92"/>
      <c r="R6" s="77"/>
      <c r="S6" s="77"/>
      <c r="T6" s="77"/>
      <c r="U6" s="87"/>
      <c r="V6" s="87"/>
      <c r="W6" s="92"/>
      <c r="X6" s="92"/>
      <c r="Y6" s="77"/>
      <c r="Z6" s="77"/>
      <c r="AA6" s="77"/>
      <c r="AB6" s="87"/>
      <c r="AC6" s="87"/>
      <c r="AD6" s="92"/>
      <c r="AE6" s="92"/>
      <c r="AF6" s="77"/>
      <c r="AG6" s="87"/>
      <c r="AH6" s="83"/>
      <c r="AI6" s="74">
        <f t="shared" si="0"/>
        <v>0</v>
      </c>
      <c r="AJ6" s="74">
        <f t="shared" si="1"/>
        <v>0</v>
      </c>
      <c r="AK6" s="74">
        <f t="shared" si="2"/>
        <v>0</v>
      </c>
      <c r="AL6" s="74">
        <f t="shared" si="3"/>
        <v>0</v>
      </c>
      <c r="AM6" s="74">
        <f t="shared" si="4"/>
        <v>0</v>
      </c>
      <c r="AN6" s="73">
        <f t="shared" si="5"/>
        <v>0</v>
      </c>
      <c r="AO6" s="23">
        <f t="shared" si="6"/>
        <v>0</v>
      </c>
      <c r="AP6" s="23">
        <f t="shared" si="7"/>
        <v>0</v>
      </c>
    </row>
    <row r="7" spans="1:42" ht="18" customHeight="1">
      <c r="A7" s="7">
        <f>'Asistencia Mensual'!A7</f>
        <v>5</v>
      </c>
      <c r="B7" s="24" t="str">
        <f>'Asistencia Mensual'!B7</f>
        <v>Hernández Gutiérrez</v>
      </c>
      <c r="C7" s="24" t="str">
        <f>'Asistencia Mensual'!C7</f>
        <v>Herminia</v>
      </c>
      <c r="D7" s="77"/>
      <c r="E7" s="77"/>
      <c r="F7" s="77"/>
      <c r="G7" s="87"/>
      <c r="H7" s="87"/>
      <c r="I7" s="93"/>
      <c r="J7" s="92"/>
      <c r="K7" s="77"/>
      <c r="L7" s="77"/>
      <c r="M7" s="77"/>
      <c r="N7" s="87"/>
      <c r="O7" s="87"/>
      <c r="P7" s="92"/>
      <c r="Q7" s="92"/>
      <c r="R7" s="77"/>
      <c r="S7" s="77"/>
      <c r="T7" s="77"/>
      <c r="U7" s="87"/>
      <c r="V7" s="87"/>
      <c r="W7" s="92"/>
      <c r="X7" s="92"/>
      <c r="Y7" s="77"/>
      <c r="Z7" s="77"/>
      <c r="AA7" s="77"/>
      <c r="AB7" s="87"/>
      <c r="AC7" s="87"/>
      <c r="AD7" s="92"/>
      <c r="AE7" s="92"/>
      <c r="AF7" s="77"/>
      <c r="AG7" s="87"/>
      <c r="AH7" s="83"/>
      <c r="AI7" s="74">
        <f t="shared" si="0"/>
        <v>0</v>
      </c>
      <c r="AJ7" s="74">
        <f t="shared" si="1"/>
        <v>0</v>
      </c>
      <c r="AK7" s="74">
        <f t="shared" si="2"/>
        <v>0</v>
      </c>
      <c r="AL7" s="74">
        <f t="shared" si="3"/>
        <v>0</v>
      </c>
      <c r="AM7" s="74">
        <f t="shared" si="4"/>
        <v>0</v>
      </c>
      <c r="AN7" s="73">
        <f t="shared" si="5"/>
        <v>0</v>
      </c>
      <c r="AO7" s="23">
        <f t="shared" si="6"/>
        <v>0</v>
      </c>
      <c r="AP7" s="23">
        <f t="shared" si="7"/>
        <v>0</v>
      </c>
    </row>
    <row r="8" spans="1:42" ht="18" customHeight="1">
      <c r="A8" s="7">
        <f>'Asistencia Mensual'!A8</f>
        <v>6</v>
      </c>
      <c r="B8" s="24" t="str">
        <f>'Asistencia Mensual'!B8</f>
        <v>Jiménez Carreño</v>
      </c>
      <c r="C8" s="24" t="str">
        <f>'Asistencia Mensual'!C8</f>
        <v>Bartolomé</v>
      </c>
      <c r="D8" s="77"/>
      <c r="E8" s="77"/>
      <c r="F8" s="77"/>
      <c r="G8" s="87"/>
      <c r="H8" s="87"/>
      <c r="I8" s="93"/>
      <c r="J8" s="92"/>
      <c r="K8" s="77"/>
      <c r="L8" s="77"/>
      <c r="M8" s="77"/>
      <c r="N8" s="87"/>
      <c r="O8" s="87"/>
      <c r="P8" s="92"/>
      <c r="Q8" s="92"/>
      <c r="R8" s="77"/>
      <c r="S8" s="77"/>
      <c r="T8" s="77"/>
      <c r="U8" s="87"/>
      <c r="V8" s="87"/>
      <c r="W8" s="92"/>
      <c r="X8" s="92"/>
      <c r="Y8" s="77"/>
      <c r="Z8" s="77"/>
      <c r="AA8" s="77"/>
      <c r="AB8" s="87"/>
      <c r="AC8" s="87"/>
      <c r="AD8" s="92"/>
      <c r="AE8" s="92"/>
      <c r="AF8" s="77"/>
      <c r="AG8" s="87"/>
      <c r="AH8" s="83"/>
      <c r="AI8" s="74">
        <f t="shared" si="0"/>
        <v>0</v>
      </c>
      <c r="AJ8" s="74">
        <f t="shared" si="1"/>
        <v>0</v>
      </c>
      <c r="AK8" s="74">
        <f t="shared" si="2"/>
        <v>0</v>
      </c>
      <c r="AL8" s="74">
        <f t="shared" si="3"/>
        <v>0</v>
      </c>
      <c r="AM8" s="74">
        <f t="shared" si="4"/>
        <v>0</v>
      </c>
      <c r="AN8" s="73">
        <f t="shared" si="5"/>
        <v>0</v>
      </c>
      <c r="AO8" s="23">
        <f t="shared" si="6"/>
        <v>0</v>
      </c>
      <c r="AP8" s="23">
        <f t="shared" si="7"/>
        <v>0</v>
      </c>
    </row>
    <row r="9" spans="1:42" ht="18" customHeight="1">
      <c r="A9" s="7">
        <f>'Asistencia Mensual'!A9</f>
        <v>7</v>
      </c>
      <c r="B9" s="24" t="str">
        <f>'Asistencia Mensual'!B9</f>
        <v>Jiménez Carreño</v>
      </c>
      <c r="C9" s="24" t="str">
        <f>'Asistencia Mensual'!C9</f>
        <v>José</v>
      </c>
      <c r="D9" s="77"/>
      <c r="E9" s="77"/>
      <c r="F9" s="77"/>
      <c r="G9" s="87"/>
      <c r="H9" s="87"/>
      <c r="I9" s="93"/>
      <c r="J9" s="92"/>
      <c r="K9" s="77"/>
      <c r="L9" s="77"/>
      <c r="M9" s="77"/>
      <c r="N9" s="87"/>
      <c r="O9" s="87"/>
      <c r="P9" s="92"/>
      <c r="Q9" s="92"/>
      <c r="R9" s="77"/>
      <c r="S9" s="77"/>
      <c r="T9" s="77"/>
      <c r="U9" s="87"/>
      <c r="V9" s="87"/>
      <c r="W9" s="92"/>
      <c r="X9" s="92"/>
      <c r="Y9" s="77"/>
      <c r="Z9" s="77"/>
      <c r="AA9" s="77"/>
      <c r="AB9" s="87"/>
      <c r="AC9" s="87"/>
      <c r="AD9" s="92"/>
      <c r="AE9" s="92"/>
      <c r="AF9" s="77"/>
      <c r="AG9" s="87"/>
      <c r="AH9" s="83"/>
      <c r="AI9" s="74">
        <f t="shared" si="0"/>
        <v>0</v>
      </c>
      <c r="AJ9" s="74">
        <f t="shared" si="1"/>
        <v>0</v>
      </c>
      <c r="AK9" s="74">
        <f t="shared" si="2"/>
        <v>0</v>
      </c>
      <c r="AL9" s="74">
        <f t="shared" si="3"/>
        <v>0</v>
      </c>
      <c r="AM9" s="74">
        <f t="shared" si="4"/>
        <v>0</v>
      </c>
      <c r="AN9" s="73">
        <f t="shared" si="5"/>
        <v>0</v>
      </c>
      <c r="AO9" s="23">
        <f t="shared" si="6"/>
        <v>0</v>
      </c>
      <c r="AP9" s="23">
        <f t="shared" si="7"/>
        <v>0</v>
      </c>
    </row>
    <row r="10" spans="1:42" ht="18" customHeight="1">
      <c r="A10" s="7">
        <f>'Asistencia Mensual'!A10</f>
        <v>8</v>
      </c>
      <c r="B10" s="24" t="str">
        <f>'Asistencia Mensual'!B10</f>
        <v>Morales Hernán</v>
      </c>
      <c r="C10" s="24" t="str">
        <f>'Asistencia Mensual'!C10</f>
        <v>Concepción</v>
      </c>
      <c r="D10" s="77"/>
      <c r="E10" s="77"/>
      <c r="F10" s="77"/>
      <c r="G10" s="87"/>
      <c r="H10" s="87"/>
      <c r="I10" s="93"/>
      <c r="J10" s="92"/>
      <c r="K10" s="77"/>
      <c r="L10" s="77"/>
      <c r="M10" s="77"/>
      <c r="N10" s="87"/>
      <c r="O10" s="87"/>
      <c r="P10" s="92"/>
      <c r="Q10" s="92"/>
      <c r="R10" s="77"/>
      <c r="S10" s="77"/>
      <c r="T10" s="77"/>
      <c r="U10" s="87"/>
      <c r="V10" s="87"/>
      <c r="W10" s="92"/>
      <c r="X10" s="92"/>
      <c r="Y10" s="77"/>
      <c r="Z10" s="77"/>
      <c r="AA10" s="77"/>
      <c r="AB10" s="87"/>
      <c r="AC10" s="87"/>
      <c r="AD10" s="92"/>
      <c r="AE10" s="92"/>
      <c r="AF10" s="77"/>
      <c r="AG10" s="87"/>
      <c r="AH10" s="83"/>
      <c r="AI10" s="74">
        <f t="shared" si="0"/>
        <v>0</v>
      </c>
      <c r="AJ10" s="74">
        <f t="shared" si="1"/>
        <v>0</v>
      </c>
      <c r="AK10" s="74">
        <f t="shared" si="2"/>
        <v>0</v>
      </c>
      <c r="AL10" s="74">
        <f t="shared" si="3"/>
        <v>0</v>
      </c>
      <c r="AM10" s="74">
        <f t="shared" si="4"/>
        <v>0</v>
      </c>
      <c r="AN10" s="73">
        <f t="shared" si="5"/>
        <v>0</v>
      </c>
      <c r="AO10" s="23">
        <f t="shared" si="6"/>
        <v>0</v>
      </c>
      <c r="AP10" s="23">
        <f t="shared" si="7"/>
        <v>0</v>
      </c>
    </row>
    <row r="11" spans="1:42" ht="18" customHeight="1">
      <c r="A11" s="7">
        <f>'Asistencia Mensual'!A11</f>
        <v>9</v>
      </c>
      <c r="B11" s="24" t="str">
        <f>'Asistencia Mensual'!B11</f>
        <v>Nuez Barreto</v>
      </c>
      <c r="C11" s="24" t="str">
        <f>'Asistencia Mensual'!C11</f>
        <v>Ramón</v>
      </c>
      <c r="D11" s="77"/>
      <c r="E11" s="77"/>
      <c r="F11" s="77"/>
      <c r="G11" s="87"/>
      <c r="H11" s="87"/>
      <c r="I11" s="93"/>
      <c r="J11" s="92"/>
      <c r="K11" s="77"/>
      <c r="L11" s="77"/>
      <c r="M11" s="77"/>
      <c r="N11" s="87"/>
      <c r="O11" s="87"/>
      <c r="P11" s="92"/>
      <c r="Q11" s="92"/>
      <c r="R11" s="77"/>
      <c r="S11" s="77"/>
      <c r="T11" s="77"/>
      <c r="U11" s="87"/>
      <c r="V11" s="87"/>
      <c r="W11" s="92"/>
      <c r="X11" s="92"/>
      <c r="Y11" s="77"/>
      <c r="Z11" s="77"/>
      <c r="AA11" s="77"/>
      <c r="AB11" s="87"/>
      <c r="AC11" s="87"/>
      <c r="AD11" s="92"/>
      <c r="AE11" s="92"/>
      <c r="AF11" s="77"/>
      <c r="AG11" s="87"/>
      <c r="AH11" s="83"/>
      <c r="AI11" s="74">
        <f t="shared" si="0"/>
        <v>0</v>
      </c>
      <c r="AJ11" s="74">
        <f t="shared" si="1"/>
        <v>0</v>
      </c>
      <c r="AK11" s="74">
        <f t="shared" si="2"/>
        <v>0</v>
      </c>
      <c r="AL11" s="74">
        <f t="shared" si="3"/>
        <v>0</v>
      </c>
      <c r="AM11" s="74">
        <f t="shared" si="4"/>
        <v>0</v>
      </c>
      <c r="AN11" s="73">
        <f t="shared" si="5"/>
        <v>0</v>
      </c>
      <c r="AO11" s="23">
        <f t="shared" si="6"/>
        <v>0</v>
      </c>
      <c r="AP11" s="23">
        <f t="shared" si="7"/>
        <v>0</v>
      </c>
    </row>
    <row r="12" spans="1:42" ht="18" customHeight="1">
      <c r="A12" s="7">
        <f>'Asistencia Mensual'!A12</f>
        <v>10</v>
      </c>
      <c r="B12" s="24">
        <f>'Asistencia Mensual'!B12</f>
        <v>0</v>
      </c>
      <c r="C12" s="24">
        <f>'Asistencia Mensual'!C12</f>
        <v>0</v>
      </c>
      <c r="D12" s="77"/>
      <c r="E12" s="77"/>
      <c r="F12" s="77"/>
      <c r="G12" s="87"/>
      <c r="H12" s="87"/>
      <c r="I12" s="93"/>
      <c r="J12" s="92"/>
      <c r="K12" s="77"/>
      <c r="L12" s="77"/>
      <c r="M12" s="77"/>
      <c r="N12" s="87"/>
      <c r="O12" s="87"/>
      <c r="P12" s="92"/>
      <c r="Q12" s="92"/>
      <c r="R12" s="77"/>
      <c r="S12" s="77"/>
      <c r="T12" s="77"/>
      <c r="U12" s="87"/>
      <c r="V12" s="87"/>
      <c r="W12" s="92"/>
      <c r="X12" s="92"/>
      <c r="Y12" s="77"/>
      <c r="Z12" s="77"/>
      <c r="AA12" s="77"/>
      <c r="AB12" s="87"/>
      <c r="AC12" s="87"/>
      <c r="AD12" s="92"/>
      <c r="AE12" s="92"/>
      <c r="AF12" s="77"/>
      <c r="AG12" s="87"/>
      <c r="AH12" s="83"/>
      <c r="AI12" s="74">
        <f t="shared" si="0"/>
        <v>0</v>
      </c>
      <c r="AJ12" s="74">
        <f t="shared" si="1"/>
        <v>0</v>
      </c>
      <c r="AK12" s="74">
        <f t="shared" si="2"/>
        <v>0</v>
      </c>
      <c r="AL12" s="74">
        <f t="shared" si="3"/>
        <v>0</v>
      </c>
      <c r="AM12" s="74">
        <f t="shared" si="4"/>
        <v>0</v>
      </c>
      <c r="AN12" s="73">
        <f t="shared" si="5"/>
        <v>0</v>
      </c>
      <c r="AO12" s="23">
        <f t="shared" si="6"/>
        <v>0</v>
      </c>
      <c r="AP12" s="23">
        <f t="shared" si="7"/>
        <v>0</v>
      </c>
    </row>
    <row r="13" spans="1:42" ht="18" customHeight="1">
      <c r="A13" s="7">
        <f>'Asistencia Mensual'!A13</f>
        <v>11</v>
      </c>
      <c r="B13" s="24">
        <f>'Asistencia Mensual'!B13</f>
        <v>0</v>
      </c>
      <c r="C13" s="24">
        <f>'Asistencia Mensual'!C13</f>
        <v>0</v>
      </c>
      <c r="D13" s="77"/>
      <c r="E13" s="77"/>
      <c r="F13" s="77"/>
      <c r="G13" s="87"/>
      <c r="H13" s="87"/>
      <c r="I13" s="93"/>
      <c r="J13" s="92"/>
      <c r="K13" s="77"/>
      <c r="L13" s="77"/>
      <c r="M13" s="77"/>
      <c r="N13" s="87"/>
      <c r="O13" s="87"/>
      <c r="P13" s="92"/>
      <c r="Q13" s="92"/>
      <c r="R13" s="77"/>
      <c r="S13" s="77"/>
      <c r="T13" s="77"/>
      <c r="U13" s="87"/>
      <c r="V13" s="87"/>
      <c r="W13" s="92"/>
      <c r="X13" s="92"/>
      <c r="Y13" s="77"/>
      <c r="Z13" s="77"/>
      <c r="AA13" s="77"/>
      <c r="AB13" s="87"/>
      <c r="AC13" s="87"/>
      <c r="AD13" s="92"/>
      <c r="AE13" s="92"/>
      <c r="AF13" s="77"/>
      <c r="AG13" s="87"/>
      <c r="AH13" s="83"/>
      <c r="AI13" s="74">
        <f t="shared" si="0"/>
        <v>0</v>
      </c>
      <c r="AJ13" s="74">
        <f t="shared" si="1"/>
        <v>0</v>
      </c>
      <c r="AK13" s="74">
        <f t="shared" si="2"/>
        <v>0</v>
      </c>
      <c r="AL13" s="74">
        <f t="shared" si="3"/>
        <v>0</v>
      </c>
      <c r="AM13" s="74">
        <f t="shared" si="4"/>
        <v>0</v>
      </c>
      <c r="AN13" s="73">
        <f t="shared" si="5"/>
        <v>0</v>
      </c>
      <c r="AO13" s="23">
        <f t="shared" si="6"/>
        <v>0</v>
      </c>
      <c r="AP13" s="23">
        <f t="shared" si="7"/>
        <v>0</v>
      </c>
    </row>
    <row r="14" spans="1:42" ht="18" customHeight="1">
      <c r="A14" s="7">
        <f>'Asistencia Mensual'!A14</f>
        <v>12</v>
      </c>
      <c r="B14" s="24">
        <f>'Asistencia Mensual'!B14</f>
        <v>0</v>
      </c>
      <c r="C14" s="24">
        <f>'Asistencia Mensual'!C14</f>
        <v>0</v>
      </c>
      <c r="D14" s="77"/>
      <c r="E14" s="77"/>
      <c r="F14" s="77"/>
      <c r="G14" s="87"/>
      <c r="H14" s="87"/>
      <c r="I14" s="93"/>
      <c r="J14" s="92"/>
      <c r="K14" s="77"/>
      <c r="L14" s="77"/>
      <c r="M14" s="77"/>
      <c r="N14" s="87"/>
      <c r="O14" s="87"/>
      <c r="P14" s="92"/>
      <c r="Q14" s="92"/>
      <c r="R14" s="77"/>
      <c r="S14" s="77"/>
      <c r="T14" s="77"/>
      <c r="U14" s="87"/>
      <c r="V14" s="87"/>
      <c r="W14" s="92"/>
      <c r="X14" s="92"/>
      <c r="Y14" s="77"/>
      <c r="Z14" s="77"/>
      <c r="AA14" s="77"/>
      <c r="AB14" s="87"/>
      <c r="AC14" s="87"/>
      <c r="AD14" s="92"/>
      <c r="AE14" s="92"/>
      <c r="AF14" s="77"/>
      <c r="AG14" s="87"/>
      <c r="AH14" s="83"/>
      <c r="AI14" s="74">
        <f t="shared" si="0"/>
        <v>0</v>
      </c>
      <c r="AJ14" s="74">
        <f t="shared" si="1"/>
        <v>0</v>
      </c>
      <c r="AK14" s="74">
        <f t="shared" si="2"/>
        <v>0</v>
      </c>
      <c r="AL14" s="74">
        <f t="shared" si="3"/>
        <v>0</v>
      </c>
      <c r="AM14" s="74">
        <f t="shared" si="4"/>
        <v>0</v>
      </c>
      <c r="AN14" s="73">
        <f t="shared" si="5"/>
        <v>0</v>
      </c>
      <c r="AO14" s="23">
        <f t="shared" si="6"/>
        <v>0</v>
      </c>
      <c r="AP14" s="23">
        <f t="shared" si="7"/>
        <v>0</v>
      </c>
    </row>
    <row r="15" spans="1:42" ht="18" customHeight="1">
      <c r="A15" s="7">
        <f>'Asistencia Mensual'!A15</f>
        <v>13</v>
      </c>
      <c r="B15" s="24">
        <f>'Asistencia Mensual'!B15</f>
        <v>0</v>
      </c>
      <c r="C15" s="24">
        <f>'Asistencia Mensual'!C15</f>
        <v>0</v>
      </c>
      <c r="D15" s="77"/>
      <c r="E15" s="77"/>
      <c r="F15" s="77"/>
      <c r="G15" s="87"/>
      <c r="H15" s="87"/>
      <c r="I15" s="93"/>
      <c r="J15" s="92"/>
      <c r="K15" s="77"/>
      <c r="L15" s="77"/>
      <c r="M15" s="77"/>
      <c r="N15" s="87"/>
      <c r="O15" s="87"/>
      <c r="P15" s="92"/>
      <c r="Q15" s="92"/>
      <c r="R15" s="77"/>
      <c r="S15" s="77"/>
      <c r="T15" s="77"/>
      <c r="U15" s="87"/>
      <c r="V15" s="87"/>
      <c r="W15" s="92"/>
      <c r="X15" s="92"/>
      <c r="Y15" s="77"/>
      <c r="Z15" s="77"/>
      <c r="AA15" s="77"/>
      <c r="AB15" s="87"/>
      <c r="AC15" s="87"/>
      <c r="AD15" s="92"/>
      <c r="AE15" s="92"/>
      <c r="AF15" s="77"/>
      <c r="AG15" s="87"/>
      <c r="AH15" s="83"/>
      <c r="AI15" s="74">
        <f t="shared" si="0"/>
        <v>0</v>
      </c>
      <c r="AJ15" s="74">
        <f t="shared" si="1"/>
        <v>0</v>
      </c>
      <c r="AK15" s="74">
        <f t="shared" si="2"/>
        <v>0</v>
      </c>
      <c r="AL15" s="74">
        <f t="shared" si="3"/>
        <v>0</v>
      </c>
      <c r="AM15" s="74">
        <f t="shared" si="4"/>
        <v>0</v>
      </c>
      <c r="AN15" s="73">
        <f t="shared" si="5"/>
        <v>0</v>
      </c>
      <c r="AO15" s="23">
        <f t="shared" si="6"/>
        <v>0</v>
      </c>
      <c r="AP15" s="23">
        <f t="shared" si="7"/>
        <v>0</v>
      </c>
    </row>
    <row r="16" spans="1:42" ht="18" customHeight="1">
      <c r="A16" s="7">
        <f>'Asistencia Mensual'!A16</f>
        <v>14</v>
      </c>
      <c r="B16" s="24">
        <f>'Asistencia Mensual'!B16</f>
        <v>0</v>
      </c>
      <c r="C16" s="24">
        <f>'Asistencia Mensual'!C16</f>
        <v>0</v>
      </c>
      <c r="D16" s="77"/>
      <c r="E16" s="77"/>
      <c r="F16" s="77"/>
      <c r="G16" s="87"/>
      <c r="H16" s="87"/>
      <c r="I16" s="93"/>
      <c r="J16" s="92"/>
      <c r="K16" s="77"/>
      <c r="L16" s="77"/>
      <c r="M16" s="77"/>
      <c r="N16" s="87"/>
      <c r="O16" s="87"/>
      <c r="P16" s="92"/>
      <c r="Q16" s="92"/>
      <c r="R16" s="77"/>
      <c r="S16" s="77"/>
      <c r="T16" s="77"/>
      <c r="U16" s="87"/>
      <c r="V16" s="87"/>
      <c r="W16" s="92"/>
      <c r="X16" s="92"/>
      <c r="Y16" s="77"/>
      <c r="Z16" s="77"/>
      <c r="AA16" s="77"/>
      <c r="AB16" s="87"/>
      <c r="AC16" s="87"/>
      <c r="AD16" s="92"/>
      <c r="AE16" s="92"/>
      <c r="AF16" s="77"/>
      <c r="AG16" s="87"/>
      <c r="AH16" s="83"/>
      <c r="AI16" s="74">
        <f t="shared" si="0"/>
        <v>0</v>
      </c>
      <c r="AJ16" s="74">
        <f t="shared" si="1"/>
        <v>0</v>
      </c>
      <c r="AK16" s="74">
        <f t="shared" si="2"/>
        <v>0</v>
      </c>
      <c r="AL16" s="74">
        <f t="shared" si="3"/>
        <v>0</v>
      </c>
      <c r="AM16" s="74">
        <f t="shared" si="4"/>
        <v>0</v>
      </c>
      <c r="AN16" s="73">
        <f t="shared" si="5"/>
        <v>0</v>
      </c>
      <c r="AO16" s="23">
        <f t="shared" si="6"/>
        <v>0</v>
      </c>
      <c r="AP16" s="23">
        <f t="shared" si="7"/>
        <v>0</v>
      </c>
    </row>
    <row r="17" spans="1:42" ht="18" customHeight="1">
      <c r="A17" s="7">
        <f>'Asistencia Mensual'!A17</f>
        <v>15</v>
      </c>
      <c r="B17" s="24">
        <f>'Asistencia Mensual'!B17</f>
        <v>0</v>
      </c>
      <c r="C17" s="24">
        <f>'Asistencia Mensual'!C17</f>
        <v>0</v>
      </c>
      <c r="D17" s="77"/>
      <c r="E17" s="77"/>
      <c r="F17" s="77"/>
      <c r="G17" s="87"/>
      <c r="H17" s="87"/>
      <c r="I17" s="93"/>
      <c r="J17" s="92"/>
      <c r="K17" s="77"/>
      <c r="L17" s="77"/>
      <c r="M17" s="77"/>
      <c r="N17" s="87"/>
      <c r="O17" s="87"/>
      <c r="P17" s="92"/>
      <c r="Q17" s="92"/>
      <c r="R17" s="77"/>
      <c r="S17" s="77"/>
      <c r="T17" s="77"/>
      <c r="U17" s="87"/>
      <c r="V17" s="87"/>
      <c r="W17" s="92"/>
      <c r="X17" s="92"/>
      <c r="Y17" s="77"/>
      <c r="Z17" s="77"/>
      <c r="AA17" s="77"/>
      <c r="AB17" s="87"/>
      <c r="AC17" s="87"/>
      <c r="AD17" s="92"/>
      <c r="AE17" s="92"/>
      <c r="AF17" s="77"/>
      <c r="AG17" s="87"/>
      <c r="AH17" s="83"/>
      <c r="AI17" s="74">
        <f t="shared" si="0"/>
        <v>0</v>
      </c>
      <c r="AJ17" s="74">
        <f t="shared" si="1"/>
        <v>0</v>
      </c>
      <c r="AK17" s="74">
        <f t="shared" si="2"/>
        <v>0</v>
      </c>
      <c r="AL17" s="74">
        <f t="shared" si="3"/>
        <v>0</v>
      </c>
      <c r="AM17" s="74">
        <f t="shared" si="4"/>
        <v>0</v>
      </c>
      <c r="AN17" s="73">
        <f t="shared" si="5"/>
        <v>0</v>
      </c>
      <c r="AO17" s="23">
        <f t="shared" si="6"/>
        <v>0</v>
      </c>
      <c r="AP17" s="23">
        <f t="shared" si="7"/>
        <v>0</v>
      </c>
    </row>
    <row r="18" spans="1:42" ht="18" customHeight="1">
      <c r="A18" s="7">
        <f>'Asistencia Mensual'!A18</f>
        <v>16</v>
      </c>
      <c r="B18" s="24">
        <f>'Asistencia Mensual'!B18</f>
        <v>0</v>
      </c>
      <c r="C18" s="24">
        <f>'Asistencia Mensual'!C18</f>
        <v>0</v>
      </c>
      <c r="D18" s="77"/>
      <c r="E18" s="77"/>
      <c r="F18" s="77"/>
      <c r="G18" s="87"/>
      <c r="H18" s="87"/>
      <c r="I18" s="93"/>
      <c r="J18" s="92"/>
      <c r="K18" s="77"/>
      <c r="L18" s="77"/>
      <c r="M18" s="77"/>
      <c r="N18" s="87"/>
      <c r="O18" s="87"/>
      <c r="P18" s="92"/>
      <c r="Q18" s="92"/>
      <c r="R18" s="77"/>
      <c r="S18" s="77"/>
      <c r="T18" s="77"/>
      <c r="U18" s="87"/>
      <c r="V18" s="87"/>
      <c r="W18" s="92"/>
      <c r="X18" s="92"/>
      <c r="Y18" s="77"/>
      <c r="Z18" s="77"/>
      <c r="AA18" s="77"/>
      <c r="AB18" s="87"/>
      <c r="AC18" s="87"/>
      <c r="AD18" s="92"/>
      <c r="AE18" s="92"/>
      <c r="AF18" s="77"/>
      <c r="AG18" s="87"/>
      <c r="AH18" s="83"/>
      <c r="AI18" s="74">
        <f t="shared" si="0"/>
        <v>0</v>
      </c>
      <c r="AJ18" s="74">
        <f t="shared" si="1"/>
        <v>0</v>
      </c>
      <c r="AK18" s="74">
        <f t="shared" si="2"/>
        <v>0</v>
      </c>
      <c r="AL18" s="74">
        <f t="shared" si="3"/>
        <v>0</v>
      </c>
      <c r="AM18" s="74">
        <f t="shared" si="4"/>
        <v>0</v>
      </c>
      <c r="AN18" s="73">
        <f t="shared" si="5"/>
        <v>0</v>
      </c>
      <c r="AO18" s="23">
        <f t="shared" si="6"/>
        <v>0</v>
      </c>
      <c r="AP18" s="23">
        <f t="shared" si="7"/>
        <v>0</v>
      </c>
    </row>
    <row r="19" spans="1:42" ht="18" customHeight="1">
      <c r="A19" s="7">
        <f>'Asistencia Mensual'!A19</f>
        <v>17</v>
      </c>
      <c r="B19" s="24">
        <f>'Asistencia Mensual'!B19</f>
        <v>0</v>
      </c>
      <c r="C19" s="24">
        <f>'Asistencia Mensual'!C19</f>
        <v>0</v>
      </c>
      <c r="D19" s="77"/>
      <c r="E19" s="77"/>
      <c r="F19" s="77"/>
      <c r="G19" s="87"/>
      <c r="H19" s="87"/>
      <c r="I19" s="93"/>
      <c r="J19" s="92"/>
      <c r="K19" s="77"/>
      <c r="L19" s="77"/>
      <c r="M19" s="77"/>
      <c r="N19" s="87"/>
      <c r="O19" s="87"/>
      <c r="P19" s="92"/>
      <c r="Q19" s="92"/>
      <c r="R19" s="77"/>
      <c r="S19" s="77"/>
      <c r="T19" s="77"/>
      <c r="U19" s="87"/>
      <c r="V19" s="87"/>
      <c r="W19" s="92"/>
      <c r="X19" s="92"/>
      <c r="Y19" s="77"/>
      <c r="Z19" s="77"/>
      <c r="AA19" s="77"/>
      <c r="AB19" s="87"/>
      <c r="AC19" s="87"/>
      <c r="AD19" s="92"/>
      <c r="AE19" s="92"/>
      <c r="AF19" s="77"/>
      <c r="AG19" s="87"/>
      <c r="AH19" s="83"/>
      <c r="AI19" s="74">
        <f t="shared" si="0"/>
        <v>0</v>
      </c>
      <c r="AJ19" s="74">
        <f t="shared" si="1"/>
        <v>0</v>
      </c>
      <c r="AK19" s="74">
        <f t="shared" si="2"/>
        <v>0</v>
      </c>
      <c r="AL19" s="74">
        <f t="shared" si="3"/>
        <v>0</v>
      </c>
      <c r="AM19" s="74">
        <f t="shared" si="4"/>
        <v>0</v>
      </c>
      <c r="AN19" s="73">
        <f t="shared" si="5"/>
        <v>0</v>
      </c>
      <c r="AO19" s="23">
        <f t="shared" si="6"/>
        <v>0</v>
      </c>
      <c r="AP19" s="23">
        <f t="shared" si="7"/>
        <v>0</v>
      </c>
    </row>
    <row r="20" spans="1:42" ht="18" customHeight="1">
      <c r="A20" s="7">
        <f>'Asistencia Mensual'!A20</f>
        <v>18</v>
      </c>
      <c r="B20" s="24">
        <f>'Asistencia Mensual'!B20</f>
        <v>0</v>
      </c>
      <c r="C20" s="24">
        <f>'Asistencia Mensual'!C20</f>
        <v>0</v>
      </c>
      <c r="D20" s="77"/>
      <c r="E20" s="77"/>
      <c r="F20" s="77"/>
      <c r="G20" s="87"/>
      <c r="H20" s="87"/>
      <c r="I20" s="93"/>
      <c r="J20" s="92"/>
      <c r="K20" s="77"/>
      <c r="L20" s="77"/>
      <c r="M20" s="77"/>
      <c r="N20" s="87"/>
      <c r="O20" s="87"/>
      <c r="P20" s="92"/>
      <c r="Q20" s="92"/>
      <c r="R20" s="77"/>
      <c r="S20" s="77"/>
      <c r="T20" s="77"/>
      <c r="U20" s="87"/>
      <c r="V20" s="87"/>
      <c r="W20" s="92"/>
      <c r="X20" s="92"/>
      <c r="Y20" s="77"/>
      <c r="Z20" s="77"/>
      <c r="AA20" s="77"/>
      <c r="AB20" s="87"/>
      <c r="AC20" s="87"/>
      <c r="AD20" s="92"/>
      <c r="AE20" s="92"/>
      <c r="AF20" s="77"/>
      <c r="AG20" s="87"/>
      <c r="AH20" s="83"/>
      <c r="AI20" s="74">
        <f t="shared" si="0"/>
        <v>0</v>
      </c>
      <c r="AJ20" s="74">
        <f t="shared" si="1"/>
        <v>0</v>
      </c>
      <c r="AK20" s="74">
        <f t="shared" si="2"/>
        <v>0</v>
      </c>
      <c r="AL20" s="74">
        <f t="shared" si="3"/>
        <v>0</v>
      </c>
      <c r="AM20" s="74">
        <f t="shared" si="4"/>
        <v>0</v>
      </c>
      <c r="AN20" s="73">
        <f t="shared" si="5"/>
        <v>0</v>
      </c>
      <c r="AO20" s="23">
        <f t="shared" si="6"/>
        <v>0</v>
      </c>
      <c r="AP20" s="23">
        <f t="shared" si="7"/>
        <v>0</v>
      </c>
    </row>
    <row r="21" spans="1:42" ht="18" customHeight="1">
      <c r="A21" s="7">
        <f>'Asistencia Mensual'!A21</f>
        <v>19</v>
      </c>
      <c r="B21" s="24">
        <f>'Asistencia Mensual'!B21</f>
        <v>0</v>
      </c>
      <c r="C21" s="24">
        <f>'Asistencia Mensual'!C21</f>
        <v>0</v>
      </c>
      <c r="D21" s="77"/>
      <c r="E21" s="77"/>
      <c r="F21" s="77"/>
      <c r="G21" s="87"/>
      <c r="H21" s="87"/>
      <c r="I21" s="93"/>
      <c r="J21" s="92"/>
      <c r="K21" s="77"/>
      <c r="L21" s="77"/>
      <c r="M21" s="77"/>
      <c r="N21" s="87"/>
      <c r="O21" s="87"/>
      <c r="P21" s="92"/>
      <c r="Q21" s="92"/>
      <c r="R21" s="77"/>
      <c r="S21" s="77"/>
      <c r="T21" s="77"/>
      <c r="U21" s="87"/>
      <c r="V21" s="87"/>
      <c r="W21" s="92"/>
      <c r="X21" s="92"/>
      <c r="Y21" s="77"/>
      <c r="Z21" s="77"/>
      <c r="AA21" s="77"/>
      <c r="AB21" s="87"/>
      <c r="AC21" s="87"/>
      <c r="AD21" s="92"/>
      <c r="AE21" s="92"/>
      <c r="AF21" s="77"/>
      <c r="AG21" s="87"/>
      <c r="AH21" s="83"/>
      <c r="AI21" s="74">
        <f t="shared" si="0"/>
        <v>0</v>
      </c>
      <c r="AJ21" s="74">
        <f t="shared" si="1"/>
        <v>0</v>
      </c>
      <c r="AK21" s="74">
        <f t="shared" si="2"/>
        <v>0</v>
      </c>
      <c r="AL21" s="74">
        <f t="shared" si="3"/>
        <v>0</v>
      </c>
      <c r="AM21" s="74">
        <f t="shared" si="4"/>
        <v>0</v>
      </c>
      <c r="AN21" s="73">
        <f t="shared" si="5"/>
        <v>0</v>
      </c>
      <c r="AO21" s="23">
        <f t="shared" si="6"/>
        <v>0</v>
      </c>
      <c r="AP21" s="23">
        <f t="shared" si="7"/>
        <v>0</v>
      </c>
    </row>
    <row r="22" spans="1:42" ht="18" customHeight="1">
      <c r="A22" s="7">
        <f>'Asistencia Mensual'!A22</f>
        <v>20</v>
      </c>
      <c r="B22" s="24">
        <f>'Asistencia Mensual'!B22</f>
        <v>0</v>
      </c>
      <c r="C22" s="24">
        <f>'Asistencia Mensual'!C22</f>
        <v>0</v>
      </c>
      <c r="D22" s="77"/>
      <c r="E22" s="77"/>
      <c r="F22" s="77"/>
      <c r="G22" s="87"/>
      <c r="H22" s="87"/>
      <c r="I22" s="93"/>
      <c r="J22" s="92"/>
      <c r="K22" s="77"/>
      <c r="L22" s="77"/>
      <c r="M22" s="77"/>
      <c r="N22" s="87"/>
      <c r="O22" s="87"/>
      <c r="P22" s="92"/>
      <c r="Q22" s="92"/>
      <c r="R22" s="77"/>
      <c r="S22" s="77"/>
      <c r="T22" s="77"/>
      <c r="U22" s="87"/>
      <c r="V22" s="87"/>
      <c r="W22" s="92"/>
      <c r="X22" s="92"/>
      <c r="Y22" s="77"/>
      <c r="Z22" s="77"/>
      <c r="AA22" s="77"/>
      <c r="AB22" s="87"/>
      <c r="AC22" s="87"/>
      <c r="AD22" s="92"/>
      <c r="AE22" s="92"/>
      <c r="AF22" s="77"/>
      <c r="AG22" s="87"/>
      <c r="AH22" s="83"/>
      <c r="AI22" s="74">
        <f t="shared" si="0"/>
        <v>0</v>
      </c>
      <c r="AJ22" s="74">
        <f t="shared" si="1"/>
        <v>0</v>
      </c>
      <c r="AK22" s="74">
        <f t="shared" si="2"/>
        <v>0</v>
      </c>
      <c r="AL22" s="74">
        <f t="shared" si="3"/>
        <v>0</v>
      </c>
      <c r="AM22" s="74">
        <f t="shared" si="4"/>
        <v>0</v>
      </c>
      <c r="AN22" s="73">
        <f t="shared" si="5"/>
        <v>0</v>
      </c>
      <c r="AO22" s="23">
        <f t="shared" si="6"/>
        <v>0</v>
      </c>
      <c r="AP22" s="23">
        <f t="shared" si="7"/>
        <v>0</v>
      </c>
    </row>
    <row r="23" spans="1:42" ht="18" customHeight="1">
      <c r="A23" s="7">
        <f>'Asistencia Mensual'!A23</f>
        <v>21</v>
      </c>
      <c r="B23" s="24">
        <f>'Asistencia Mensual'!B23</f>
        <v>0</v>
      </c>
      <c r="C23" s="24">
        <f>'Asistencia Mensual'!C23</f>
        <v>0</v>
      </c>
      <c r="D23" s="77"/>
      <c r="E23" s="77"/>
      <c r="F23" s="77"/>
      <c r="G23" s="87"/>
      <c r="H23" s="87"/>
      <c r="I23" s="93"/>
      <c r="J23" s="92"/>
      <c r="K23" s="77"/>
      <c r="L23" s="77"/>
      <c r="M23" s="77"/>
      <c r="N23" s="87"/>
      <c r="O23" s="87"/>
      <c r="P23" s="92"/>
      <c r="Q23" s="92"/>
      <c r="R23" s="77"/>
      <c r="S23" s="77"/>
      <c r="T23" s="77"/>
      <c r="U23" s="87"/>
      <c r="V23" s="87"/>
      <c r="W23" s="92"/>
      <c r="X23" s="92"/>
      <c r="Y23" s="77"/>
      <c r="Z23" s="77"/>
      <c r="AA23" s="77"/>
      <c r="AB23" s="87"/>
      <c r="AC23" s="87"/>
      <c r="AD23" s="92"/>
      <c r="AE23" s="92"/>
      <c r="AF23" s="77"/>
      <c r="AG23" s="87"/>
      <c r="AH23" s="83"/>
      <c r="AI23" s="74">
        <f t="shared" si="0"/>
        <v>0</v>
      </c>
      <c r="AJ23" s="74">
        <f t="shared" si="1"/>
        <v>0</v>
      </c>
      <c r="AK23" s="74">
        <f t="shared" si="2"/>
        <v>0</v>
      </c>
      <c r="AL23" s="74">
        <f t="shared" si="3"/>
        <v>0</v>
      </c>
      <c r="AM23" s="74">
        <f t="shared" si="4"/>
        <v>0</v>
      </c>
      <c r="AN23" s="73">
        <f t="shared" si="5"/>
        <v>0</v>
      </c>
      <c r="AO23" s="23">
        <f t="shared" si="6"/>
        <v>0</v>
      </c>
      <c r="AP23" s="23">
        <f t="shared" si="7"/>
        <v>0</v>
      </c>
    </row>
    <row r="24" spans="1:42" ht="18" customHeight="1">
      <c r="A24" s="7">
        <f>'Asistencia Mensual'!A24</f>
        <v>22</v>
      </c>
      <c r="B24" s="24">
        <f>'Asistencia Mensual'!B24</f>
        <v>0</v>
      </c>
      <c r="C24" s="24">
        <f>'Asistencia Mensual'!C24</f>
        <v>0</v>
      </c>
      <c r="D24" s="77"/>
      <c r="E24" s="77"/>
      <c r="F24" s="77"/>
      <c r="G24" s="87"/>
      <c r="H24" s="87"/>
      <c r="I24" s="93"/>
      <c r="J24" s="92"/>
      <c r="K24" s="77"/>
      <c r="L24" s="77"/>
      <c r="M24" s="77"/>
      <c r="N24" s="87"/>
      <c r="O24" s="87"/>
      <c r="P24" s="92"/>
      <c r="Q24" s="92"/>
      <c r="R24" s="77"/>
      <c r="S24" s="77"/>
      <c r="T24" s="77"/>
      <c r="U24" s="87"/>
      <c r="V24" s="87"/>
      <c r="W24" s="92"/>
      <c r="X24" s="92"/>
      <c r="Y24" s="77"/>
      <c r="Z24" s="77"/>
      <c r="AA24" s="77"/>
      <c r="AB24" s="87"/>
      <c r="AC24" s="87"/>
      <c r="AD24" s="92"/>
      <c r="AE24" s="92"/>
      <c r="AF24" s="77"/>
      <c r="AG24" s="87"/>
      <c r="AH24" s="83"/>
      <c r="AI24" s="74">
        <f t="shared" si="0"/>
        <v>0</v>
      </c>
      <c r="AJ24" s="74">
        <f t="shared" si="1"/>
        <v>0</v>
      </c>
      <c r="AK24" s="74">
        <f t="shared" si="2"/>
        <v>0</v>
      </c>
      <c r="AL24" s="74">
        <f t="shared" si="3"/>
        <v>0</v>
      </c>
      <c r="AM24" s="74">
        <f t="shared" si="4"/>
        <v>0</v>
      </c>
      <c r="AN24" s="73">
        <f t="shared" si="5"/>
        <v>0</v>
      </c>
      <c r="AO24" s="23">
        <f t="shared" si="6"/>
        <v>0</v>
      </c>
      <c r="AP24" s="23">
        <f t="shared" si="7"/>
        <v>0</v>
      </c>
    </row>
    <row r="25" spans="1:42" ht="18" customHeight="1">
      <c r="A25" s="7">
        <f>'Asistencia Mensual'!A25</f>
        <v>23</v>
      </c>
      <c r="B25" s="24">
        <f>'Asistencia Mensual'!B25</f>
        <v>0</v>
      </c>
      <c r="C25" s="24">
        <f>'Asistencia Mensual'!C25</f>
        <v>0</v>
      </c>
      <c r="D25" s="77"/>
      <c r="E25" s="77"/>
      <c r="F25" s="77"/>
      <c r="G25" s="87"/>
      <c r="H25" s="87"/>
      <c r="I25" s="93"/>
      <c r="J25" s="92"/>
      <c r="K25" s="77"/>
      <c r="L25" s="77"/>
      <c r="M25" s="77"/>
      <c r="N25" s="87"/>
      <c r="O25" s="87"/>
      <c r="P25" s="92"/>
      <c r="Q25" s="92"/>
      <c r="R25" s="77"/>
      <c r="S25" s="77"/>
      <c r="T25" s="77"/>
      <c r="U25" s="87"/>
      <c r="V25" s="87"/>
      <c r="W25" s="92"/>
      <c r="X25" s="92"/>
      <c r="Y25" s="77"/>
      <c r="Z25" s="77"/>
      <c r="AA25" s="77"/>
      <c r="AB25" s="87"/>
      <c r="AC25" s="87"/>
      <c r="AD25" s="92"/>
      <c r="AE25" s="92"/>
      <c r="AF25" s="77"/>
      <c r="AG25" s="87"/>
      <c r="AH25" s="83"/>
      <c r="AI25" s="74">
        <f t="shared" si="0"/>
        <v>0</v>
      </c>
      <c r="AJ25" s="74">
        <f t="shared" si="1"/>
        <v>0</v>
      </c>
      <c r="AK25" s="74">
        <f t="shared" si="2"/>
        <v>0</v>
      </c>
      <c r="AL25" s="74">
        <f t="shared" si="3"/>
        <v>0</v>
      </c>
      <c r="AM25" s="74">
        <f t="shared" si="4"/>
        <v>0</v>
      </c>
      <c r="AN25" s="73">
        <f t="shared" si="5"/>
        <v>0</v>
      </c>
      <c r="AO25" s="23">
        <f t="shared" si="6"/>
        <v>0</v>
      </c>
      <c r="AP25" s="23">
        <f t="shared" si="7"/>
        <v>0</v>
      </c>
    </row>
    <row r="26" spans="1:42" ht="18" customHeight="1">
      <c r="A26" s="7">
        <f>'Asistencia Mensual'!A26</f>
        <v>24</v>
      </c>
      <c r="B26" s="24">
        <f>'Asistencia Mensual'!B26</f>
        <v>0</v>
      </c>
      <c r="C26" s="24">
        <f>'Asistencia Mensual'!C26</f>
        <v>0</v>
      </c>
      <c r="D26" s="77"/>
      <c r="E26" s="77"/>
      <c r="F26" s="77"/>
      <c r="G26" s="87"/>
      <c r="H26" s="87"/>
      <c r="I26" s="93"/>
      <c r="J26" s="92"/>
      <c r="K26" s="77"/>
      <c r="L26" s="77"/>
      <c r="M26" s="77"/>
      <c r="N26" s="87"/>
      <c r="O26" s="87"/>
      <c r="P26" s="92"/>
      <c r="Q26" s="92"/>
      <c r="R26" s="77"/>
      <c r="S26" s="77"/>
      <c r="T26" s="77"/>
      <c r="U26" s="87"/>
      <c r="V26" s="87"/>
      <c r="W26" s="92"/>
      <c r="X26" s="92"/>
      <c r="Y26" s="77"/>
      <c r="Z26" s="77"/>
      <c r="AA26" s="77"/>
      <c r="AB26" s="87"/>
      <c r="AC26" s="87"/>
      <c r="AD26" s="92"/>
      <c r="AE26" s="92"/>
      <c r="AF26" s="77"/>
      <c r="AG26" s="87"/>
      <c r="AH26" s="83"/>
      <c r="AI26" s="74">
        <f>COUNTIF(D26:AH26,"6")</f>
        <v>0</v>
      </c>
      <c r="AJ26" s="74">
        <f>COUNTIF(D26:AH26,"3sJ")</f>
        <v>0</v>
      </c>
      <c r="AK26" s="74">
        <f>COUNTIF(D26:AH26,"2sJ")</f>
        <v>0</v>
      </c>
      <c r="AL26" s="74">
        <f>COUNTIF(D26:AH26,"J")</f>
        <v>0</v>
      </c>
      <c r="AM26" s="74">
        <f>COUNTIF(D26:AH26,"3J")</f>
        <v>0</v>
      </c>
      <c r="AN26" s="73">
        <f>COUNTIF(D26:AH26,"2J")</f>
        <v>0</v>
      </c>
      <c r="AO26" s="23">
        <f>(AI26*5)+(AJ26*3)+(AK26*2)</f>
        <v>0</v>
      </c>
      <c r="AP26" s="23">
        <f>(AL26*5)+(AM26*3)+(AN26*2)</f>
        <v>0</v>
      </c>
    </row>
    <row r="27" spans="1:42" ht="18" customHeight="1">
      <c r="A27" s="7">
        <f>'Asistencia Mensual'!A27</f>
        <v>25</v>
      </c>
      <c r="B27" s="24">
        <f>'Asistencia Mensual'!B27</f>
        <v>0</v>
      </c>
      <c r="C27" s="24">
        <f>'Asistencia Mensual'!C27</f>
        <v>0</v>
      </c>
      <c r="D27" s="77"/>
      <c r="E27" s="77"/>
      <c r="F27" s="77"/>
      <c r="G27" s="87"/>
      <c r="H27" s="87"/>
      <c r="I27" s="93"/>
      <c r="J27" s="92"/>
      <c r="K27" s="77"/>
      <c r="L27" s="77"/>
      <c r="M27" s="77"/>
      <c r="N27" s="87"/>
      <c r="O27" s="87"/>
      <c r="P27" s="92"/>
      <c r="Q27" s="92"/>
      <c r="R27" s="77"/>
      <c r="S27" s="77"/>
      <c r="T27" s="77"/>
      <c r="U27" s="87"/>
      <c r="V27" s="87"/>
      <c r="W27" s="92"/>
      <c r="X27" s="92"/>
      <c r="Y27" s="77"/>
      <c r="Z27" s="77"/>
      <c r="AA27" s="77"/>
      <c r="AB27" s="87"/>
      <c r="AC27" s="87"/>
      <c r="AD27" s="92"/>
      <c r="AE27" s="92"/>
      <c r="AF27" s="77"/>
      <c r="AG27" s="87"/>
      <c r="AH27" s="83"/>
      <c r="AI27" s="74">
        <f>COUNTIF(D27:AH27,"6")</f>
        <v>0</v>
      </c>
      <c r="AJ27" s="74">
        <f>COUNTIF(D27:AH27,"3sJ")</f>
        <v>0</v>
      </c>
      <c r="AK27" s="74">
        <f>COUNTIF(D27:AH27,"2sJ")</f>
        <v>0</v>
      </c>
      <c r="AL27" s="74">
        <f>COUNTIF(D27:AH27,"J")</f>
        <v>0</v>
      </c>
      <c r="AM27" s="74">
        <f>COUNTIF(D27:AH27,"3J")</f>
        <v>0</v>
      </c>
      <c r="AN27" s="73">
        <f>COUNTIF(D27:AH27,"2J")</f>
        <v>0</v>
      </c>
      <c r="AO27" s="23">
        <f>(AI27*5)+(AJ27*3)+(AK27*2)</f>
        <v>0</v>
      </c>
      <c r="AP27" s="23">
        <f>(AL27*5)+(AM27*3)+(AN27*2)</f>
        <v>0</v>
      </c>
    </row>
    <row r="28" spans="1:42" ht="18" customHeight="1">
      <c r="A28" s="7">
        <f>'Asistencia Mensual'!A28</f>
        <v>26</v>
      </c>
      <c r="B28" s="24" t="str">
        <f>'Asistencia Mensual'!B28</f>
        <v>Zurita Viera </v>
      </c>
      <c r="C28" s="24" t="str">
        <f>'Asistencia Mensual'!C28</f>
        <v>Carmencita</v>
      </c>
      <c r="D28" s="77"/>
      <c r="E28" s="77"/>
      <c r="F28" s="77"/>
      <c r="G28" s="87"/>
      <c r="H28" s="87"/>
      <c r="I28" s="93"/>
      <c r="J28" s="92"/>
      <c r="K28" s="77"/>
      <c r="L28" s="77"/>
      <c r="M28" s="77"/>
      <c r="N28" s="87"/>
      <c r="O28" s="87"/>
      <c r="P28" s="92"/>
      <c r="Q28" s="92"/>
      <c r="R28" s="77"/>
      <c r="S28" s="77"/>
      <c r="T28" s="77"/>
      <c r="U28" s="87"/>
      <c r="V28" s="87"/>
      <c r="W28" s="92"/>
      <c r="X28" s="92"/>
      <c r="Y28" s="77"/>
      <c r="Z28" s="77"/>
      <c r="AA28" s="77"/>
      <c r="AB28" s="87"/>
      <c r="AC28" s="87"/>
      <c r="AD28" s="92"/>
      <c r="AE28" s="92"/>
      <c r="AF28" s="77"/>
      <c r="AG28" s="87"/>
      <c r="AH28" s="83"/>
      <c r="AI28" s="74">
        <f>COUNTIF(D28:AH28,"6")</f>
        <v>0</v>
      </c>
      <c r="AJ28" s="74">
        <f>COUNTIF(D28:AH28,"3sJ")</f>
        <v>0</v>
      </c>
      <c r="AK28" s="74">
        <f>COUNTIF(D28:AH28,"2sJ")</f>
        <v>0</v>
      </c>
      <c r="AL28" s="74">
        <f>COUNTIF(D28:AH28,"J")</f>
        <v>0</v>
      </c>
      <c r="AM28" s="74">
        <f>COUNTIF(D28:AH28,"3J")</f>
        <v>0</v>
      </c>
      <c r="AN28" s="73">
        <f>COUNTIF(D28:AH28,"2J")</f>
        <v>0</v>
      </c>
      <c r="AO28" s="23">
        <f>(AI28*5)+(AJ28*3)+(AK28*2)</f>
        <v>0</v>
      </c>
      <c r="AP28" s="23">
        <f>(AL28*5)+(AM28*3)+(AN28*2)</f>
        <v>0</v>
      </c>
    </row>
  </sheetData>
  <sheetProtection/>
  <protectedRanges>
    <protectedRange sqref="B3:C28" name="ApellidosNombre_1"/>
  </protectedRanges>
  <mergeCells count="2">
    <mergeCell ref="D1:I1"/>
    <mergeCell ref="AO1:AP1"/>
  </mergeCells>
  <dataValidations count="1">
    <dataValidation type="list" allowBlank="1" showInputMessage="1" showErrorMessage="1" sqref="D3:AH28">
      <formula1>"---,6,J,3J,2J,3sJ,2sJ"</formula1>
    </dataValidation>
  </dataValidations>
  <printOptions/>
  <pageMargins left="0.35433070866141736" right="0.15748031496062992" top="1.0236220472440944" bottom="0.1968503937007874" header="0.31496062992125984" footer="0.5118110236220472"/>
  <pageSetup horizontalDpi="300" verticalDpi="300" orientation="landscape" paperSize="9" scale="99" r:id="rId2"/>
  <headerFooter alignWithMargins="0">
    <oddHeader>&amp;L&amp;G&amp;C&amp;10J =  Justificada     6= No Justificada
E = Enfermedad      F = Fuga
antes recreo = 3 H.     después recreo = 2 H.&amp;R&amp;"-,Negrita"&amp;14___º___  Ed. Primaria
2012-13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O28"/>
  <sheetViews>
    <sheetView showGridLines="0" showZeros="0" zoomScalePageLayoutView="0" workbookViewId="0" topLeftCell="A1">
      <pane xSplit="3" topLeftCell="D1" activePane="topRight" state="frozen"/>
      <selection pane="topLeft" activeCell="A1" sqref="A1"/>
      <selection pane="topRight" activeCell="D1" sqref="D1:I1"/>
    </sheetView>
  </sheetViews>
  <sheetFormatPr defaultColWidth="11.421875" defaultRowHeight="15" outlineLevelCol="1"/>
  <cols>
    <col min="1" max="1" width="3.00390625" style="0" customWidth="1"/>
    <col min="2" max="2" width="16.8515625" style="0" customWidth="1"/>
    <col min="3" max="3" width="17.28125" style="0" customWidth="1"/>
    <col min="4" max="15" width="3.421875" style="0" customWidth="1"/>
    <col min="16" max="17" width="3.421875" style="72" customWidth="1"/>
    <col min="18" max="22" width="3.421875" style="0" customWidth="1"/>
    <col min="23" max="24" width="3.421875" style="72" customWidth="1"/>
    <col min="25" max="29" width="3.421875" style="0" hidden="1" customWidth="1" outlineLevel="1"/>
    <col min="30" max="31" width="3.421875" style="72" hidden="1" customWidth="1" outlineLevel="1"/>
    <col min="32" max="33" width="3.421875" style="0" hidden="1" customWidth="1" outlineLevel="1"/>
    <col min="34" max="34" width="3.57421875" style="0" hidden="1" customWidth="1" outlineLevel="1"/>
    <col min="35" max="35" width="4.28125" style="0" hidden="1" customWidth="1" outlineLevel="1"/>
    <col min="36" max="36" width="4.57421875" style="0" hidden="1" customWidth="1" outlineLevel="1"/>
    <col min="37" max="37" width="3.57421875" style="0" hidden="1" customWidth="1" outlineLevel="1"/>
    <col min="38" max="39" width="4.140625" style="0" hidden="1" customWidth="1" outlineLevel="1"/>
    <col min="40" max="40" width="5.8515625" style="0" customWidth="1" collapsed="1"/>
    <col min="41" max="41" width="5.8515625" style="0" customWidth="1"/>
  </cols>
  <sheetData>
    <row r="1" spans="3:41" ht="21.75" customHeight="1">
      <c r="C1" s="15" t="s">
        <v>0</v>
      </c>
      <c r="D1" s="104" t="s">
        <v>18</v>
      </c>
      <c r="E1" s="104"/>
      <c r="F1" s="104"/>
      <c r="G1" s="104"/>
      <c r="H1" s="104"/>
      <c r="I1" s="104"/>
      <c r="AN1" s="105" t="s">
        <v>43</v>
      </c>
      <c r="AO1" s="105"/>
    </row>
    <row r="2" spans="1:41" ht="28.5" customHeight="1" thickBot="1">
      <c r="A2" s="2" t="s">
        <v>1</v>
      </c>
      <c r="B2" s="3" t="s">
        <v>2</v>
      </c>
      <c r="C2" s="4" t="s">
        <v>3</v>
      </c>
      <c r="D2" s="85">
        <v>1</v>
      </c>
      <c r="E2" s="71">
        <v>2</v>
      </c>
      <c r="F2" s="6">
        <v>3</v>
      </c>
      <c r="G2" s="6">
        <v>4</v>
      </c>
      <c r="H2" s="6">
        <v>5</v>
      </c>
      <c r="I2" s="91">
        <v>6</v>
      </c>
      <c r="J2" s="91">
        <v>7</v>
      </c>
      <c r="K2" s="71">
        <v>8</v>
      </c>
      <c r="L2" s="71">
        <v>9</v>
      </c>
      <c r="M2" s="6">
        <v>10</v>
      </c>
      <c r="N2" s="6">
        <v>11</v>
      </c>
      <c r="O2" s="6">
        <v>12</v>
      </c>
      <c r="P2" s="91">
        <v>13</v>
      </c>
      <c r="Q2" s="91">
        <v>14</v>
      </c>
      <c r="R2" s="71">
        <v>15</v>
      </c>
      <c r="S2" s="71">
        <v>16</v>
      </c>
      <c r="T2" s="6">
        <v>17</v>
      </c>
      <c r="U2" s="6">
        <v>18</v>
      </c>
      <c r="V2" s="6">
        <v>19</v>
      </c>
      <c r="W2" s="91">
        <v>20</v>
      </c>
      <c r="X2" s="91">
        <v>21</v>
      </c>
      <c r="Y2" s="71">
        <v>22</v>
      </c>
      <c r="Z2" s="71">
        <v>23</v>
      </c>
      <c r="AA2" s="71">
        <v>24</v>
      </c>
      <c r="AB2" s="71">
        <v>25</v>
      </c>
      <c r="AC2" s="71">
        <v>26</v>
      </c>
      <c r="AD2" s="71">
        <v>27</v>
      </c>
      <c r="AE2" s="71">
        <v>28</v>
      </c>
      <c r="AF2" s="71">
        <v>29</v>
      </c>
      <c r="AG2" s="71">
        <v>30</v>
      </c>
      <c r="AH2" s="75">
        <v>6</v>
      </c>
      <c r="AI2" s="79" t="s">
        <v>47</v>
      </c>
      <c r="AJ2" s="79" t="s">
        <v>46</v>
      </c>
      <c r="AK2" s="76" t="s">
        <v>27</v>
      </c>
      <c r="AL2" s="80" t="s">
        <v>44</v>
      </c>
      <c r="AM2" s="80" t="s">
        <v>45</v>
      </c>
      <c r="AN2" s="81" t="s">
        <v>48</v>
      </c>
      <c r="AO2" s="82" t="s">
        <v>49</v>
      </c>
    </row>
    <row r="3" spans="1:41" ht="18" customHeight="1" thickTop="1">
      <c r="A3" s="7">
        <f>'Asistencia Mensual'!A3</f>
        <v>1</v>
      </c>
      <c r="B3" s="24" t="str">
        <f>'Asistencia Mensual'!B3</f>
        <v>Alemán Sosa</v>
      </c>
      <c r="C3" s="24" t="str">
        <f>'Asistencia Mensual'!C3</f>
        <v>Ana</v>
      </c>
      <c r="D3" s="87"/>
      <c r="E3" s="87"/>
      <c r="F3" s="77"/>
      <c r="G3" s="77"/>
      <c r="H3" s="77"/>
      <c r="I3" s="92"/>
      <c r="J3" s="92"/>
      <c r="K3" s="87"/>
      <c r="L3" s="87"/>
      <c r="M3" s="77"/>
      <c r="N3" s="77"/>
      <c r="O3" s="77"/>
      <c r="P3" s="92"/>
      <c r="Q3" s="92"/>
      <c r="R3" s="87"/>
      <c r="S3" s="87"/>
      <c r="T3" s="77"/>
      <c r="U3" s="77"/>
      <c r="V3" s="77"/>
      <c r="W3" s="92"/>
      <c r="X3" s="92"/>
      <c r="Y3" s="87"/>
      <c r="Z3" s="87"/>
      <c r="AA3" s="87"/>
      <c r="AB3" s="87"/>
      <c r="AC3" s="87"/>
      <c r="AD3" s="87"/>
      <c r="AE3" s="87"/>
      <c r="AF3" s="87"/>
      <c r="AG3" s="87"/>
      <c r="AH3" s="74">
        <f aca="true" t="shared" si="0" ref="AH3:AH28">COUNTIF(D3:AG3,"6")</f>
        <v>0</v>
      </c>
      <c r="AI3" s="74">
        <f aca="true" t="shared" si="1" ref="AI3:AI28">COUNTIF(D3:AG3,"3sJ")</f>
        <v>0</v>
      </c>
      <c r="AJ3" s="74">
        <f aca="true" t="shared" si="2" ref="AJ3:AJ28">COUNTIF(D3:AG3,"2sJ")</f>
        <v>0</v>
      </c>
      <c r="AK3" s="74">
        <f aca="true" t="shared" si="3" ref="AK3:AK28">COUNTIF(D3:AG3,"J")</f>
        <v>0</v>
      </c>
      <c r="AL3" s="74">
        <f aca="true" t="shared" si="4" ref="AL3:AL28">COUNTIF(D3:AG3,"3J")</f>
        <v>0</v>
      </c>
      <c r="AM3" s="73">
        <f aca="true" t="shared" si="5" ref="AM3:AM28">COUNTIF(D3:AG3,"2J")</f>
        <v>0</v>
      </c>
      <c r="AN3" s="23">
        <f>(AH3*5)+(AI3*3)+(AJ3*2)</f>
        <v>0</v>
      </c>
      <c r="AO3" s="23">
        <f>(AK3*5)+(AL3*3)+(AM3*2)</f>
        <v>0</v>
      </c>
    </row>
    <row r="4" spans="1:41" ht="18" customHeight="1">
      <c r="A4" s="7">
        <f>'Asistencia Mensual'!A4</f>
        <v>2</v>
      </c>
      <c r="B4" s="24" t="str">
        <f>'Asistencia Mensual'!B4</f>
        <v>Bentos Guerra</v>
      </c>
      <c r="C4" s="24" t="str">
        <f>'Asistencia Mensual'!C4</f>
        <v>Claudia</v>
      </c>
      <c r="D4" s="87"/>
      <c r="E4" s="87"/>
      <c r="F4" s="77"/>
      <c r="G4" s="77"/>
      <c r="H4" s="77"/>
      <c r="I4" s="92"/>
      <c r="J4" s="92"/>
      <c r="K4" s="87"/>
      <c r="L4" s="87"/>
      <c r="M4" s="77"/>
      <c r="N4" s="77"/>
      <c r="O4" s="77"/>
      <c r="P4" s="92"/>
      <c r="Q4" s="92"/>
      <c r="R4" s="87"/>
      <c r="S4" s="87"/>
      <c r="T4" s="77"/>
      <c r="U4" s="77"/>
      <c r="V4" s="77"/>
      <c r="W4" s="92"/>
      <c r="X4" s="92"/>
      <c r="Y4" s="87"/>
      <c r="Z4" s="87"/>
      <c r="AA4" s="87"/>
      <c r="AB4" s="87"/>
      <c r="AC4" s="87"/>
      <c r="AD4" s="87"/>
      <c r="AE4" s="87"/>
      <c r="AF4" s="87"/>
      <c r="AG4" s="87"/>
      <c r="AH4" s="74">
        <f t="shared" si="0"/>
        <v>0</v>
      </c>
      <c r="AI4" s="74">
        <f t="shared" si="1"/>
        <v>0</v>
      </c>
      <c r="AJ4" s="74">
        <f t="shared" si="2"/>
        <v>0</v>
      </c>
      <c r="AK4" s="74">
        <f t="shared" si="3"/>
        <v>0</v>
      </c>
      <c r="AL4" s="74">
        <f t="shared" si="4"/>
        <v>0</v>
      </c>
      <c r="AM4" s="73">
        <f t="shared" si="5"/>
        <v>0</v>
      </c>
      <c r="AN4" s="23">
        <f>(AH4*5)+(AI4*3)+(AJ4*2)</f>
        <v>0</v>
      </c>
      <c r="AO4" s="23">
        <f>(AK4*5)+(AL4*3)+(AM4*2)</f>
        <v>0</v>
      </c>
    </row>
    <row r="5" spans="1:41" ht="18" customHeight="1">
      <c r="A5" s="7">
        <f>'Asistencia Mensual'!A5</f>
        <v>3</v>
      </c>
      <c r="B5" s="24" t="str">
        <f>'Asistencia Mensual'!B5</f>
        <v>Piojo Cachondo</v>
      </c>
      <c r="C5" s="24" t="str">
        <f>'Asistencia Mensual'!C5</f>
        <v>Bartolomé</v>
      </c>
      <c r="D5" s="87"/>
      <c r="E5" s="87"/>
      <c r="F5" s="77"/>
      <c r="G5" s="77"/>
      <c r="H5" s="77"/>
      <c r="I5" s="92"/>
      <c r="J5" s="92"/>
      <c r="K5" s="87"/>
      <c r="L5" s="87"/>
      <c r="M5" s="77"/>
      <c r="N5" s="77"/>
      <c r="O5" s="77"/>
      <c r="P5" s="92"/>
      <c r="Q5" s="92"/>
      <c r="R5" s="87"/>
      <c r="S5" s="87"/>
      <c r="T5" s="77"/>
      <c r="U5" s="77"/>
      <c r="V5" s="77"/>
      <c r="W5" s="92"/>
      <c r="X5" s="92"/>
      <c r="Y5" s="87"/>
      <c r="Z5" s="87"/>
      <c r="AA5" s="87"/>
      <c r="AB5" s="87"/>
      <c r="AC5" s="87"/>
      <c r="AD5" s="87"/>
      <c r="AE5" s="87"/>
      <c r="AF5" s="87"/>
      <c r="AG5" s="87"/>
      <c r="AH5" s="74">
        <f t="shared" si="0"/>
        <v>0</v>
      </c>
      <c r="AI5" s="74">
        <f t="shared" si="1"/>
        <v>0</v>
      </c>
      <c r="AJ5" s="74">
        <f t="shared" si="2"/>
        <v>0</v>
      </c>
      <c r="AK5" s="74">
        <f t="shared" si="3"/>
        <v>0</v>
      </c>
      <c r="AL5" s="74">
        <f t="shared" si="4"/>
        <v>0</v>
      </c>
      <c r="AM5" s="73">
        <f t="shared" si="5"/>
        <v>0</v>
      </c>
      <c r="AN5" s="23">
        <f aca="true" t="shared" si="6" ref="AN5:AN25">(AH5*5)+(AI5*3)+(AJ5*2)</f>
        <v>0</v>
      </c>
      <c r="AO5" s="23">
        <f aca="true" t="shared" si="7" ref="AO5:AO25">(AK5*5)+(AL5*3)+(AM5*2)</f>
        <v>0</v>
      </c>
    </row>
    <row r="6" spans="1:41" ht="18" customHeight="1">
      <c r="A6" s="7">
        <f>'Asistencia Mensual'!A6</f>
        <v>4</v>
      </c>
      <c r="B6" s="24" t="str">
        <f>'Asistencia Mensual'!B6</f>
        <v>Díaz González</v>
      </c>
      <c r="C6" s="24" t="str">
        <f>'Asistencia Mensual'!C6</f>
        <v>Pedro</v>
      </c>
      <c r="D6" s="87"/>
      <c r="E6" s="87"/>
      <c r="F6" s="77"/>
      <c r="G6" s="77"/>
      <c r="H6" s="77"/>
      <c r="I6" s="92"/>
      <c r="J6" s="92"/>
      <c r="K6" s="87"/>
      <c r="L6" s="87"/>
      <c r="M6" s="77"/>
      <c r="N6" s="77"/>
      <c r="O6" s="77"/>
      <c r="P6" s="92"/>
      <c r="Q6" s="92"/>
      <c r="R6" s="87"/>
      <c r="S6" s="87"/>
      <c r="T6" s="77"/>
      <c r="U6" s="77"/>
      <c r="V6" s="77"/>
      <c r="W6" s="92"/>
      <c r="X6" s="92"/>
      <c r="Y6" s="87"/>
      <c r="Z6" s="87"/>
      <c r="AA6" s="87"/>
      <c r="AB6" s="87"/>
      <c r="AC6" s="87"/>
      <c r="AD6" s="87"/>
      <c r="AE6" s="87"/>
      <c r="AF6" s="87"/>
      <c r="AG6" s="87"/>
      <c r="AH6" s="74">
        <f t="shared" si="0"/>
        <v>0</v>
      </c>
      <c r="AI6" s="74">
        <f t="shared" si="1"/>
        <v>0</v>
      </c>
      <c r="AJ6" s="74">
        <f t="shared" si="2"/>
        <v>0</v>
      </c>
      <c r="AK6" s="74">
        <f t="shared" si="3"/>
        <v>0</v>
      </c>
      <c r="AL6" s="74">
        <f t="shared" si="4"/>
        <v>0</v>
      </c>
      <c r="AM6" s="73">
        <f t="shared" si="5"/>
        <v>0</v>
      </c>
      <c r="AN6" s="23">
        <f t="shared" si="6"/>
        <v>0</v>
      </c>
      <c r="AO6" s="23">
        <f t="shared" si="7"/>
        <v>0</v>
      </c>
    </row>
    <row r="7" spans="1:41" ht="18" customHeight="1">
      <c r="A7" s="7">
        <f>'Asistencia Mensual'!A7</f>
        <v>5</v>
      </c>
      <c r="B7" s="24" t="str">
        <f>'Asistencia Mensual'!B7</f>
        <v>Hernández Gutiérrez</v>
      </c>
      <c r="C7" s="24" t="str">
        <f>'Asistencia Mensual'!C7</f>
        <v>Herminia</v>
      </c>
      <c r="D7" s="87"/>
      <c r="E7" s="87"/>
      <c r="F7" s="77"/>
      <c r="G7" s="77"/>
      <c r="H7" s="77"/>
      <c r="I7" s="92"/>
      <c r="J7" s="92"/>
      <c r="K7" s="87"/>
      <c r="L7" s="87"/>
      <c r="M7" s="77"/>
      <c r="N7" s="77"/>
      <c r="O7" s="77"/>
      <c r="P7" s="92"/>
      <c r="Q7" s="92"/>
      <c r="R7" s="87"/>
      <c r="S7" s="87"/>
      <c r="T7" s="77"/>
      <c r="U7" s="77"/>
      <c r="V7" s="77"/>
      <c r="W7" s="92"/>
      <c r="X7" s="92"/>
      <c r="Y7" s="87"/>
      <c r="Z7" s="87"/>
      <c r="AA7" s="87"/>
      <c r="AB7" s="87"/>
      <c r="AC7" s="87"/>
      <c r="AD7" s="87"/>
      <c r="AE7" s="87"/>
      <c r="AF7" s="87"/>
      <c r="AG7" s="87"/>
      <c r="AH7" s="74">
        <f t="shared" si="0"/>
        <v>0</v>
      </c>
      <c r="AI7" s="74">
        <f t="shared" si="1"/>
        <v>0</v>
      </c>
      <c r="AJ7" s="74">
        <f t="shared" si="2"/>
        <v>0</v>
      </c>
      <c r="AK7" s="74">
        <f t="shared" si="3"/>
        <v>0</v>
      </c>
      <c r="AL7" s="74">
        <f t="shared" si="4"/>
        <v>0</v>
      </c>
      <c r="AM7" s="73">
        <f t="shared" si="5"/>
        <v>0</v>
      </c>
      <c r="AN7" s="23">
        <f t="shared" si="6"/>
        <v>0</v>
      </c>
      <c r="AO7" s="23">
        <f t="shared" si="7"/>
        <v>0</v>
      </c>
    </row>
    <row r="8" spans="1:41" ht="18" customHeight="1">
      <c r="A8" s="7">
        <f>'Asistencia Mensual'!A8</f>
        <v>6</v>
      </c>
      <c r="B8" s="24" t="str">
        <f>'Asistencia Mensual'!B8</f>
        <v>Jiménez Carreño</v>
      </c>
      <c r="C8" s="24" t="str">
        <f>'Asistencia Mensual'!C8</f>
        <v>Bartolomé</v>
      </c>
      <c r="D8" s="87"/>
      <c r="E8" s="87"/>
      <c r="F8" s="77"/>
      <c r="G8" s="77"/>
      <c r="H8" s="77"/>
      <c r="I8" s="92"/>
      <c r="J8" s="92"/>
      <c r="K8" s="87"/>
      <c r="L8" s="87"/>
      <c r="M8" s="77"/>
      <c r="N8" s="77"/>
      <c r="O8" s="77"/>
      <c r="P8" s="92"/>
      <c r="Q8" s="92"/>
      <c r="R8" s="87"/>
      <c r="S8" s="87"/>
      <c r="T8" s="77"/>
      <c r="U8" s="77"/>
      <c r="V8" s="77"/>
      <c r="W8" s="92"/>
      <c r="X8" s="92"/>
      <c r="Y8" s="87"/>
      <c r="Z8" s="87"/>
      <c r="AA8" s="87"/>
      <c r="AB8" s="87"/>
      <c r="AC8" s="87"/>
      <c r="AD8" s="87"/>
      <c r="AE8" s="87"/>
      <c r="AF8" s="87"/>
      <c r="AG8" s="87"/>
      <c r="AH8" s="74">
        <f t="shared" si="0"/>
        <v>0</v>
      </c>
      <c r="AI8" s="74">
        <f t="shared" si="1"/>
        <v>0</v>
      </c>
      <c r="AJ8" s="74">
        <f t="shared" si="2"/>
        <v>0</v>
      </c>
      <c r="AK8" s="74">
        <f t="shared" si="3"/>
        <v>0</v>
      </c>
      <c r="AL8" s="74">
        <f t="shared" si="4"/>
        <v>0</v>
      </c>
      <c r="AM8" s="73">
        <f t="shared" si="5"/>
        <v>0</v>
      </c>
      <c r="AN8" s="23">
        <f t="shared" si="6"/>
        <v>0</v>
      </c>
      <c r="AO8" s="23">
        <f t="shared" si="7"/>
        <v>0</v>
      </c>
    </row>
    <row r="9" spans="1:41" ht="18" customHeight="1">
      <c r="A9" s="7">
        <f>'Asistencia Mensual'!A9</f>
        <v>7</v>
      </c>
      <c r="B9" s="24" t="str">
        <f>'Asistencia Mensual'!B9</f>
        <v>Jiménez Carreño</v>
      </c>
      <c r="C9" s="24" t="str">
        <f>'Asistencia Mensual'!C9</f>
        <v>José</v>
      </c>
      <c r="D9" s="87"/>
      <c r="E9" s="87"/>
      <c r="F9" s="77"/>
      <c r="G9" s="77"/>
      <c r="H9" s="77"/>
      <c r="I9" s="92"/>
      <c r="J9" s="92"/>
      <c r="K9" s="87"/>
      <c r="L9" s="87"/>
      <c r="M9" s="77"/>
      <c r="N9" s="77"/>
      <c r="O9" s="77"/>
      <c r="P9" s="92"/>
      <c r="Q9" s="92"/>
      <c r="R9" s="87"/>
      <c r="S9" s="87"/>
      <c r="T9" s="77"/>
      <c r="U9" s="77"/>
      <c r="V9" s="77"/>
      <c r="W9" s="92"/>
      <c r="X9" s="92"/>
      <c r="Y9" s="87"/>
      <c r="Z9" s="87"/>
      <c r="AA9" s="87"/>
      <c r="AB9" s="87"/>
      <c r="AC9" s="87"/>
      <c r="AD9" s="87"/>
      <c r="AE9" s="87"/>
      <c r="AF9" s="87"/>
      <c r="AG9" s="87"/>
      <c r="AH9" s="74">
        <f t="shared" si="0"/>
        <v>0</v>
      </c>
      <c r="AI9" s="74">
        <f t="shared" si="1"/>
        <v>0</v>
      </c>
      <c r="AJ9" s="74">
        <f t="shared" si="2"/>
        <v>0</v>
      </c>
      <c r="AK9" s="74">
        <f t="shared" si="3"/>
        <v>0</v>
      </c>
      <c r="AL9" s="74">
        <f t="shared" si="4"/>
        <v>0</v>
      </c>
      <c r="AM9" s="73">
        <f t="shared" si="5"/>
        <v>0</v>
      </c>
      <c r="AN9" s="23">
        <f t="shared" si="6"/>
        <v>0</v>
      </c>
      <c r="AO9" s="23">
        <f t="shared" si="7"/>
        <v>0</v>
      </c>
    </row>
    <row r="10" spans="1:41" ht="18" customHeight="1">
      <c r="A10" s="7">
        <f>'Asistencia Mensual'!A10</f>
        <v>8</v>
      </c>
      <c r="B10" s="24" t="str">
        <f>'Asistencia Mensual'!B10</f>
        <v>Morales Hernán</v>
      </c>
      <c r="C10" s="24" t="str">
        <f>'Asistencia Mensual'!C10</f>
        <v>Concepción</v>
      </c>
      <c r="D10" s="87"/>
      <c r="E10" s="87"/>
      <c r="F10" s="77"/>
      <c r="G10" s="77"/>
      <c r="H10" s="77"/>
      <c r="I10" s="92"/>
      <c r="J10" s="92"/>
      <c r="K10" s="87"/>
      <c r="L10" s="87"/>
      <c r="M10" s="77"/>
      <c r="N10" s="77"/>
      <c r="O10" s="77"/>
      <c r="P10" s="92"/>
      <c r="Q10" s="92"/>
      <c r="R10" s="87"/>
      <c r="S10" s="87"/>
      <c r="T10" s="77"/>
      <c r="U10" s="77"/>
      <c r="V10" s="77"/>
      <c r="W10" s="92"/>
      <c r="X10" s="92"/>
      <c r="Y10" s="87"/>
      <c r="Z10" s="87"/>
      <c r="AA10" s="87"/>
      <c r="AB10" s="87"/>
      <c r="AC10" s="87"/>
      <c r="AD10" s="87"/>
      <c r="AE10" s="87"/>
      <c r="AF10" s="87"/>
      <c r="AG10" s="87"/>
      <c r="AH10" s="74">
        <f t="shared" si="0"/>
        <v>0</v>
      </c>
      <c r="AI10" s="74">
        <f t="shared" si="1"/>
        <v>0</v>
      </c>
      <c r="AJ10" s="74">
        <f t="shared" si="2"/>
        <v>0</v>
      </c>
      <c r="AK10" s="74">
        <f t="shared" si="3"/>
        <v>0</v>
      </c>
      <c r="AL10" s="74">
        <f t="shared" si="4"/>
        <v>0</v>
      </c>
      <c r="AM10" s="73">
        <f t="shared" si="5"/>
        <v>0</v>
      </c>
      <c r="AN10" s="23">
        <f t="shared" si="6"/>
        <v>0</v>
      </c>
      <c r="AO10" s="23">
        <f t="shared" si="7"/>
        <v>0</v>
      </c>
    </row>
    <row r="11" spans="1:41" ht="18" customHeight="1">
      <c r="A11" s="7">
        <f>'Asistencia Mensual'!A11</f>
        <v>9</v>
      </c>
      <c r="B11" s="24" t="str">
        <f>'Asistencia Mensual'!B11</f>
        <v>Nuez Barreto</v>
      </c>
      <c r="C11" s="24" t="str">
        <f>'Asistencia Mensual'!C11</f>
        <v>Ramón</v>
      </c>
      <c r="D11" s="87"/>
      <c r="E11" s="87"/>
      <c r="F11" s="77"/>
      <c r="G11" s="77"/>
      <c r="H11" s="77"/>
      <c r="I11" s="92"/>
      <c r="J11" s="92"/>
      <c r="K11" s="87"/>
      <c r="L11" s="87"/>
      <c r="M11" s="77"/>
      <c r="N11" s="77"/>
      <c r="O11" s="77"/>
      <c r="P11" s="92"/>
      <c r="Q11" s="92"/>
      <c r="R11" s="87"/>
      <c r="S11" s="87"/>
      <c r="T11" s="77"/>
      <c r="U11" s="77"/>
      <c r="V11" s="77"/>
      <c r="W11" s="92"/>
      <c r="X11" s="92"/>
      <c r="Y11" s="87"/>
      <c r="Z11" s="87"/>
      <c r="AA11" s="87"/>
      <c r="AB11" s="87"/>
      <c r="AC11" s="87"/>
      <c r="AD11" s="87"/>
      <c r="AE11" s="87"/>
      <c r="AF11" s="87"/>
      <c r="AG11" s="87"/>
      <c r="AH11" s="74">
        <f t="shared" si="0"/>
        <v>0</v>
      </c>
      <c r="AI11" s="74">
        <f t="shared" si="1"/>
        <v>0</v>
      </c>
      <c r="AJ11" s="74">
        <f t="shared" si="2"/>
        <v>0</v>
      </c>
      <c r="AK11" s="74">
        <f t="shared" si="3"/>
        <v>0</v>
      </c>
      <c r="AL11" s="74">
        <f t="shared" si="4"/>
        <v>0</v>
      </c>
      <c r="AM11" s="73">
        <f t="shared" si="5"/>
        <v>0</v>
      </c>
      <c r="AN11" s="23">
        <f t="shared" si="6"/>
        <v>0</v>
      </c>
      <c r="AO11" s="23">
        <f t="shared" si="7"/>
        <v>0</v>
      </c>
    </row>
    <row r="12" spans="1:41" ht="18" customHeight="1">
      <c r="A12" s="7">
        <f>'Asistencia Mensual'!A12</f>
        <v>10</v>
      </c>
      <c r="B12" s="24">
        <f>'Asistencia Mensual'!B12</f>
        <v>0</v>
      </c>
      <c r="C12" s="24">
        <f>'Asistencia Mensual'!C12</f>
        <v>0</v>
      </c>
      <c r="D12" s="87"/>
      <c r="E12" s="87"/>
      <c r="F12" s="77"/>
      <c r="G12" s="77"/>
      <c r="H12" s="77"/>
      <c r="I12" s="92"/>
      <c r="J12" s="92"/>
      <c r="K12" s="87"/>
      <c r="L12" s="87"/>
      <c r="M12" s="77"/>
      <c r="N12" s="77"/>
      <c r="O12" s="77"/>
      <c r="P12" s="92"/>
      <c r="Q12" s="92"/>
      <c r="R12" s="87"/>
      <c r="S12" s="87"/>
      <c r="T12" s="77"/>
      <c r="U12" s="77"/>
      <c r="V12" s="77"/>
      <c r="W12" s="92"/>
      <c r="X12" s="92"/>
      <c r="Y12" s="87"/>
      <c r="Z12" s="87"/>
      <c r="AA12" s="87"/>
      <c r="AB12" s="87"/>
      <c r="AC12" s="87"/>
      <c r="AD12" s="87"/>
      <c r="AE12" s="87"/>
      <c r="AF12" s="87"/>
      <c r="AG12" s="87"/>
      <c r="AH12" s="74">
        <f t="shared" si="0"/>
        <v>0</v>
      </c>
      <c r="AI12" s="74">
        <f t="shared" si="1"/>
        <v>0</v>
      </c>
      <c r="AJ12" s="74">
        <f t="shared" si="2"/>
        <v>0</v>
      </c>
      <c r="AK12" s="74">
        <f t="shared" si="3"/>
        <v>0</v>
      </c>
      <c r="AL12" s="74">
        <f t="shared" si="4"/>
        <v>0</v>
      </c>
      <c r="AM12" s="73">
        <f t="shared" si="5"/>
        <v>0</v>
      </c>
      <c r="AN12" s="23">
        <f t="shared" si="6"/>
        <v>0</v>
      </c>
      <c r="AO12" s="23">
        <f t="shared" si="7"/>
        <v>0</v>
      </c>
    </row>
    <row r="13" spans="1:41" ht="18" customHeight="1">
      <c r="A13" s="7">
        <f>'Asistencia Mensual'!A13</f>
        <v>11</v>
      </c>
      <c r="B13" s="24">
        <f>'Asistencia Mensual'!B13</f>
        <v>0</v>
      </c>
      <c r="C13" s="24">
        <f>'Asistencia Mensual'!C13</f>
        <v>0</v>
      </c>
      <c r="D13" s="87"/>
      <c r="E13" s="87"/>
      <c r="F13" s="77"/>
      <c r="G13" s="77"/>
      <c r="H13" s="77"/>
      <c r="I13" s="92"/>
      <c r="J13" s="92"/>
      <c r="K13" s="87"/>
      <c r="L13" s="87"/>
      <c r="M13" s="77"/>
      <c r="N13" s="77"/>
      <c r="O13" s="77"/>
      <c r="P13" s="92"/>
      <c r="Q13" s="92"/>
      <c r="R13" s="87"/>
      <c r="S13" s="87"/>
      <c r="T13" s="77"/>
      <c r="U13" s="77"/>
      <c r="V13" s="77"/>
      <c r="W13" s="92"/>
      <c r="X13" s="92"/>
      <c r="Y13" s="87"/>
      <c r="Z13" s="87"/>
      <c r="AA13" s="87"/>
      <c r="AB13" s="87"/>
      <c r="AC13" s="87"/>
      <c r="AD13" s="87"/>
      <c r="AE13" s="87"/>
      <c r="AF13" s="87"/>
      <c r="AG13" s="87"/>
      <c r="AH13" s="74">
        <f t="shared" si="0"/>
        <v>0</v>
      </c>
      <c r="AI13" s="74">
        <f t="shared" si="1"/>
        <v>0</v>
      </c>
      <c r="AJ13" s="74">
        <f t="shared" si="2"/>
        <v>0</v>
      </c>
      <c r="AK13" s="74">
        <f t="shared" si="3"/>
        <v>0</v>
      </c>
      <c r="AL13" s="74">
        <f t="shared" si="4"/>
        <v>0</v>
      </c>
      <c r="AM13" s="73">
        <f t="shared" si="5"/>
        <v>0</v>
      </c>
      <c r="AN13" s="23">
        <f t="shared" si="6"/>
        <v>0</v>
      </c>
      <c r="AO13" s="23">
        <f t="shared" si="7"/>
        <v>0</v>
      </c>
    </row>
    <row r="14" spans="1:41" ht="18" customHeight="1">
      <c r="A14" s="7">
        <f>'Asistencia Mensual'!A14</f>
        <v>12</v>
      </c>
      <c r="B14" s="24">
        <f>'Asistencia Mensual'!B14</f>
        <v>0</v>
      </c>
      <c r="C14" s="24">
        <f>'Asistencia Mensual'!C14</f>
        <v>0</v>
      </c>
      <c r="D14" s="87"/>
      <c r="E14" s="87"/>
      <c r="F14" s="77"/>
      <c r="G14" s="77"/>
      <c r="H14" s="77"/>
      <c r="I14" s="92"/>
      <c r="J14" s="92"/>
      <c r="K14" s="87"/>
      <c r="L14" s="87"/>
      <c r="M14" s="77"/>
      <c r="N14" s="77"/>
      <c r="O14" s="77"/>
      <c r="P14" s="92"/>
      <c r="Q14" s="92"/>
      <c r="R14" s="87"/>
      <c r="S14" s="87"/>
      <c r="T14" s="77"/>
      <c r="U14" s="77"/>
      <c r="V14" s="77"/>
      <c r="W14" s="92"/>
      <c r="X14" s="92"/>
      <c r="Y14" s="87"/>
      <c r="Z14" s="87"/>
      <c r="AA14" s="87"/>
      <c r="AB14" s="87"/>
      <c r="AC14" s="87"/>
      <c r="AD14" s="87"/>
      <c r="AE14" s="87"/>
      <c r="AF14" s="87"/>
      <c r="AG14" s="87"/>
      <c r="AH14" s="74">
        <f t="shared" si="0"/>
        <v>0</v>
      </c>
      <c r="AI14" s="74">
        <f t="shared" si="1"/>
        <v>0</v>
      </c>
      <c r="AJ14" s="74">
        <f t="shared" si="2"/>
        <v>0</v>
      </c>
      <c r="AK14" s="74">
        <f t="shared" si="3"/>
        <v>0</v>
      </c>
      <c r="AL14" s="74">
        <f t="shared" si="4"/>
        <v>0</v>
      </c>
      <c r="AM14" s="73">
        <f t="shared" si="5"/>
        <v>0</v>
      </c>
      <c r="AN14" s="23">
        <f t="shared" si="6"/>
        <v>0</v>
      </c>
      <c r="AO14" s="23">
        <f t="shared" si="7"/>
        <v>0</v>
      </c>
    </row>
    <row r="15" spans="1:41" ht="18" customHeight="1">
      <c r="A15" s="7">
        <f>'Asistencia Mensual'!A15</f>
        <v>13</v>
      </c>
      <c r="B15" s="24">
        <f>'Asistencia Mensual'!B15</f>
        <v>0</v>
      </c>
      <c r="C15" s="24">
        <f>'Asistencia Mensual'!C15</f>
        <v>0</v>
      </c>
      <c r="D15" s="87"/>
      <c r="E15" s="87"/>
      <c r="F15" s="77"/>
      <c r="G15" s="77"/>
      <c r="H15" s="77"/>
      <c r="I15" s="92"/>
      <c r="J15" s="92"/>
      <c r="K15" s="87"/>
      <c r="L15" s="87"/>
      <c r="M15" s="77"/>
      <c r="N15" s="77"/>
      <c r="O15" s="77"/>
      <c r="P15" s="92"/>
      <c r="Q15" s="92"/>
      <c r="R15" s="87"/>
      <c r="S15" s="87"/>
      <c r="T15" s="77"/>
      <c r="U15" s="77"/>
      <c r="V15" s="77"/>
      <c r="W15" s="92"/>
      <c r="X15" s="92"/>
      <c r="Y15" s="87"/>
      <c r="Z15" s="87"/>
      <c r="AA15" s="87"/>
      <c r="AB15" s="87"/>
      <c r="AC15" s="87"/>
      <c r="AD15" s="87"/>
      <c r="AE15" s="87"/>
      <c r="AF15" s="87"/>
      <c r="AG15" s="87"/>
      <c r="AH15" s="74">
        <f t="shared" si="0"/>
        <v>0</v>
      </c>
      <c r="AI15" s="74">
        <f t="shared" si="1"/>
        <v>0</v>
      </c>
      <c r="AJ15" s="74">
        <f t="shared" si="2"/>
        <v>0</v>
      </c>
      <c r="AK15" s="74">
        <f t="shared" si="3"/>
        <v>0</v>
      </c>
      <c r="AL15" s="74">
        <f t="shared" si="4"/>
        <v>0</v>
      </c>
      <c r="AM15" s="73">
        <f t="shared" si="5"/>
        <v>0</v>
      </c>
      <c r="AN15" s="23">
        <f t="shared" si="6"/>
        <v>0</v>
      </c>
      <c r="AO15" s="23">
        <f t="shared" si="7"/>
        <v>0</v>
      </c>
    </row>
    <row r="16" spans="1:41" ht="18" customHeight="1">
      <c r="A16" s="7">
        <f>'Asistencia Mensual'!A16</f>
        <v>14</v>
      </c>
      <c r="B16" s="24">
        <f>'Asistencia Mensual'!B16</f>
        <v>0</v>
      </c>
      <c r="C16" s="24">
        <f>'Asistencia Mensual'!C16</f>
        <v>0</v>
      </c>
      <c r="D16" s="87"/>
      <c r="E16" s="87"/>
      <c r="F16" s="77"/>
      <c r="G16" s="77"/>
      <c r="H16" s="77"/>
      <c r="I16" s="92"/>
      <c r="J16" s="92"/>
      <c r="K16" s="87"/>
      <c r="L16" s="87"/>
      <c r="M16" s="77"/>
      <c r="N16" s="77"/>
      <c r="O16" s="77"/>
      <c r="P16" s="92"/>
      <c r="Q16" s="92"/>
      <c r="R16" s="87"/>
      <c r="S16" s="87"/>
      <c r="T16" s="77"/>
      <c r="U16" s="77"/>
      <c r="V16" s="77"/>
      <c r="W16" s="92"/>
      <c r="X16" s="92"/>
      <c r="Y16" s="87"/>
      <c r="Z16" s="87"/>
      <c r="AA16" s="87"/>
      <c r="AB16" s="87"/>
      <c r="AC16" s="87"/>
      <c r="AD16" s="87"/>
      <c r="AE16" s="87"/>
      <c r="AF16" s="87"/>
      <c r="AG16" s="87"/>
      <c r="AH16" s="74">
        <f t="shared" si="0"/>
        <v>0</v>
      </c>
      <c r="AI16" s="74">
        <f t="shared" si="1"/>
        <v>0</v>
      </c>
      <c r="AJ16" s="74">
        <f t="shared" si="2"/>
        <v>0</v>
      </c>
      <c r="AK16" s="74">
        <f t="shared" si="3"/>
        <v>0</v>
      </c>
      <c r="AL16" s="74">
        <f t="shared" si="4"/>
        <v>0</v>
      </c>
      <c r="AM16" s="73">
        <f t="shared" si="5"/>
        <v>0</v>
      </c>
      <c r="AN16" s="23">
        <f t="shared" si="6"/>
        <v>0</v>
      </c>
      <c r="AO16" s="23">
        <f t="shared" si="7"/>
        <v>0</v>
      </c>
    </row>
    <row r="17" spans="1:41" ht="18" customHeight="1">
      <c r="A17" s="7">
        <f>'Asistencia Mensual'!A17</f>
        <v>15</v>
      </c>
      <c r="B17" s="24">
        <f>'Asistencia Mensual'!B17</f>
        <v>0</v>
      </c>
      <c r="C17" s="24">
        <f>'Asistencia Mensual'!C17</f>
        <v>0</v>
      </c>
      <c r="D17" s="87"/>
      <c r="E17" s="87"/>
      <c r="F17" s="77"/>
      <c r="G17" s="77"/>
      <c r="H17" s="77"/>
      <c r="I17" s="92"/>
      <c r="J17" s="92"/>
      <c r="K17" s="87"/>
      <c r="L17" s="87"/>
      <c r="M17" s="77"/>
      <c r="N17" s="77"/>
      <c r="O17" s="77"/>
      <c r="P17" s="92"/>
      <c r="Q17" s="92"/>
      <c r="R17" s="87"/>
      <c r="S17" s="87"/>
      <c r="T17" s="77"/>
      <c r="U17" s="77"/>
      <c r="V17" s="77"/>
      <c r="W17" s="92"/>
      <c r="X17" s="92"/>
      <c r="Y17" s="87"/>
      <c r="Z17" s="87"/>
      <c r="AA17" s="87"/>
      <c r="AB17" s="87"/>
      <c r="AC17" s="87"/>
      <c r="AD17" s="87"/>
      <c r="AE17" s="87"/>
      <c r="AF17" s="87"/>
      <c r="AG17" s="87"/>
      <c r="AH17" s="74">
        <f t="shared" si="0"/>
        <v>0</v>
      </c>
      <c r="AI17" s="74">
        <f t="shared" si="1"/>
        <v>0</v>
      </c>
      <c r="AJ17" s="74">
        <f t="shared" si="2"/>
        <v>0</v>
      </c>
      <c r="AK17" s="74">
        <f t="shared" si="3"/>
        <v>0</v>
      </c>
      <c r="AL17" s="74">
        <f t="shared" si="4"/>
        <v>0</v>
      </c>
      <c r="AM17" s="73">
        <f t="shared" si="5"/>
        <v>0</v>
      </c>
      <c r="AN17" s="23">
        <f t="shared" si="6"/>
        <v>0</v>
      </c>
      <c r="AO17" s="23">
        <f t="shared" si="7"/>
        <v>0</v>
      </c>
    </row>
    <row r="18" spans="1:41" ht="18" customHeight="1">
      <c r="A18" s="7">
        <f>'Asistencia Mensual'!A18</f>
        <v>16</v>
      </c>
      <c r="B18" s="24">
        <f>'Asistencia Mensual'!B18</f>
        <v>0</v>
      </c>
      <c r="C18" s="24">
        <f>'Asistencia Mensual'!C18</f>
        <v>0</v>
      </c>
      <c r="D18" s="87"/>
      <c r="E18" s="87"/>
      <c r="F18" s="77"/>
      <c r="G18" s="77"/>
      <c r="H18" s="77"/>
      <c r="I18" s="92"/>
      <c r="J18" s="92"/>
      <c r="K18" s="87"/>
      <c r="L18" s="87"/>
      <c r="M18" s="77"/>
      <c r="N18" s="77"/>
      <c r="O18" s="77"/>
      <c r="P18" s="92"/>
      <c r="Q18" s="92"/>
      <c r="R18" s="87"/>
      <c r="S18" s="87"/>
      <c r="T18" s="77"/>
      <c r="U18" s="77"/>
      <c r="V18" s="77"/>
      <c r="W18" s="92"/>
      <c r="X18" s="92"/>
      <c r="Y18" s="87"/>
      <c r="Z18" s="87"/>
      <c r="AA18" s="87"/>
      <c r="AB18" s="87"/>
      <c r="AC18" s="87"/>
      <c r="AD18" s="87"/>
      <c r="AE18" s="87"/>
      <c r="AF18" s="87"/>
      <c r="AG18" s="87"/>
      <c r="AH18" s="74">
        <f t="shared" si="0"/>
        <v>0</v>
      </c>
      <c r="AI18" s="74">
        <f t="shared" si="1"/>
        <v>0</v>
      </c>
      <c r="AJ18" s="74">
        <f t="shared" si="2"/>
        <v>0</v>
      </c>
      <c r="AK18" s="74">
        <f t="shared" si="3"/>
        <v>0</v>
      </c>
      <c r="AL18" s="74">
        <f t="shared" si="4"/>
        <v>0</v>
      </c>
      <c r="AM18" s="73">
        <f t="shared" si="5"/>
        <v>0</v>
      </c>
      <c r="AN18" s="23">
        <f t="shared" si="6"/>
        <v>0</v>
      </c>
      <c r="AO18" s="23">
        <f t="shared" si="7"/>
        <v>0</v>
      </c>
    </row>
    <row r="19" spans="1:41" ht="18" customHeight="1">
      <c r="A19" s="7">
        <f>'Asistencia Mensual'!A19</f>
        <v>17</v>
      </c>
      <c r="B19" s="24">
        <f>'Asistencia Mensual'!B19</f>
        <v>0</v>
      </c>
      <c r="C19" s="24">
        <f>'Asistencia Mensual'!C19</f>
        <v>0</v>
      </c>
      <c r="D19" s="87"/>
      <c r="E19" s="87"/>
      <c r="F19" s="77"/>
      <c r="G19" s="77"/>
      <c r="H19" s="77"/>
      <c r="I19" s="92"/>
      <c r="J19" s="92"/>
      <c r="K19" s="87"/>
      <c r="L19" s="87"/>
      <c r="M19" s="77"/>
      <c r="N19" s="77"/>
      <c r="O19" s="77"/>
      <c r="P19" s="92"/>
      <c r="Q19" s="92"/>
      <c r="R19" s="87"/>
      <c r="S19" s="87"/>
      <c r="T19" s="77"/>
      <c r="U19" s="77"/>
      <c r="V19" s="77"/>
      <c r="W19" s="92"/>
      <c r="X19" s="92"/>
      <c r="Y19" s="87"/>
      <c r="Z19" s="87"/>
      <c r="AA19" s="87"/>
      <c r="AB19" s="87"/>
      <c r="AC19" s="87"/>
      <c r="AD19" s="87"/>
      <c r="AE19" s="87"/>
      <c r="AF19" s="87"/>
      <c r="AG19" s="87"/>
      <c r="AH19" s="74">
        <f t="shared" si="0"/>
        <v>0</v>
      </c>
      <c r="AI19" s="74">
        <f t="shared" si="1"/>
        <v>0</v>
      </c>
      <c r="AJ19" s="74">
        <f t="shared" si="2"/>
        <v>0</v>
      </c>
      <c r="AK19" s="74">
        <f t="shared" si="3"/>
        <v>0</v>
      </c>
      <c r="AL19" s="74">
        <f t="shared" si="4"/>
        <v>0</v>
      </c>
      <c r="AM19" s="73">
        <f t="shared" si="5"/>
        <v>0</v>
      </c>
      <c r="AN19" s="23">
        <f t="shared" si="6"/>
        <v>0</v>
      </c>
      <c r="AO19" s="23">
        <f t="shared" si="7"/>
        <v>0</v>
      </c>
    </row>
    <row r="20" spans="1:41" ht="18" customHeight="1">
      <c r="A20" s="7">
        <f>'Asistencia Mensual'!A20</f>
        <v>18</v>
      </c>
      <c r="B20" s="24">
        <f>'Asistencia Mensual'!B20</f>
        <v>0</v>
      </c>
      <c r="C20" s="24">
        <f>'Asistencia Mensual'!C20</f>
        <v>0</v>
      </c>
      <c r="D20" s="87"/>
      <c r="E20" s="87"/>
      <c r="F20" s="77"/>
      <c r="G20" s="77"/>
      <c r="H20" s="77"/>
      <c r="I20" s="92"/>
      <c r="J20" s="92"/>
      <c r="K20" s="87"/>
      <c r="L20" s="87"/>
      <c r="M20" s="77"/>
      <c r="N20" s="77"/>
      <c r="O20" s="77"/>
      <c r="P20" s="92"/>
      <c r="Q20" s="92"/>
      <c r="R20" s="87"/>
      <c r="S20" s="87"/>
      <c r="T20" s="77"/>
      <c r="U20" s="77"/>
      <c r="V20" s="77"/>
      <c r="W20" s="92"/>
      <c r="X20" s="92"/>
      <c r="Y20" s="87"/>
      <c r="Z20" s="87"/>
      <c r="AA20" s="87"/>
      <c r="AB20" s="87"/>
      <c r="AC20" s="87"/>
      <c r="AD20" s="87"/>
      <c r="AE20" s="87"/>
      <c r="AF20" s="87"/>
      <c r="AG20" s="87"/>
      <c r="AH20" s="74">
        <f t="shared" si="0"/>
        <v>0</v>
      </c>
      <c r="AI20" s="74">
        <f t="shared" si="1"/>
        <v>0</v>
      </c>
      <c r="AJ20" s="74">
        <f t="shared" si="2"/>
        <v>0</v>
      </c>
      <c r="AK20" s="74">
        <f t="shared" si="3"/>
        <v>0</v>
      </c>
      <c r="AL20" s="74">
        <f t="shared" si="4"/>
        <v>0</v>
      </c>
      <c r="AM20" s="73">
        <f t="shared" si="5"/>
        <v>0</v>
      </c>
      <c r="AN20" s="23">
        <f t="shared" si="6"/>
        <v>0</v>
      </c>
      <c r="AO20" s="23">
        <f t="shared" si="7"/>
        <v>0</v>
      </c>
    </row>
    <row r="21" spans="1:41" ht="18" customHeight="1">
      <c r="A21" s="7">
        <f>'Asistencia Mensual'!A21</f>
        <v>19</v>
      </c>
      <c r="B21" s="24">
        <f>'Asistencia Mensual'!B21</f>
        <v>0</v>
      </c>
      <c r="C21" s="24">
        <f>'Asistencia Mensual'!C21</f>
        <v>0</v>
      </c>
      <c r="D21" s="87"/>
      <c r="E21" s="87"/>
      <c r="F21" s="77"/>
      <c r="G21" s="77"/>
      <c r="H21" s="77"/>
      <c r="I21" s="92"/>
      <c r="J21" s="92"/>
      <c r="K21" s="87"/>
      <c r="L21" s="87"/>
      <c r="M21" s="77"/>
      <c r="N21" s="77"/>
      <c r="O21" s="77"/>
      <c r="P21" s="92"/>
      <c r="Q21" s="92"/>
      <c r="R21" s="87"/>
      <c r="S21" s="87"/>
      <c r="T21" s="77"/>
      <c r="U21" s="77"/>
      <c r="V21" s="77"/>
      <c r="W21" s="92"/>
      <c r="X21" s="92"/>
      <c r="Y21" s="87"/>
      <c r="Z21" s="87"/>
      <c r="AA21" s="87"/>
      <c r="AB21" s="87"/>
      <c r="AC21" s="87"/>
      <c r="AD21" s="87"/>
      <c r="AE21" s="87"/>
      <c r="AF21" s="87"/>
      <c r="AG21" s="87"/>
      <c r="AH21" s="74">
        <f t="shared" si="0"/>
        <v>0</v>
      </c>
      <c r="AI21" s="74">
        <f t="shared" si="1"/>
        <v>0</v>
      </c>
      <c r="AJ21" s="74">
        <f t="shared" si="2"/>
        <v>0</v>
      </c>
      <c r="AK21" s="74">
        <f t="shared" si="3"/>
        <v>0</v>
      </c>
      <c r="AL21" s="74">
        <f t="shared" si="4"/>
        <v>0</v>
      </c>
      <c r="AM21" s="73">
        <f t="shared" si="5"/>
        <v>0</v>
      </c>
      <c r="AN21" s="23">
        <f t="shared" si="6"/>
        <v>0</v>
      </c>
      <c r="AO21" s="23">
        <f t="shared" si="7"/>
        <v>0</v>
      </c>
    </row>
    <row r="22" spans="1:41" ht="18" customHeight="1">
      <c r="A22" s="7">
        <f>'Asistencia Mensual'!A22</f>
        <v>20</v>
      </c>
      <c r="B22" s="24">
        <f>'Asistencia Mensual'!B22</f>
        <v>0</v>
      </c>
      <c r="C22" s="24">
        <f>'Asistencia Mensual'!C22</f>
        <v>0</v>
      </c>
      <c r="D22" s="87"/>
      <c r="E22" s="87"/>
      <c r="F22" s="77"/>
      <c r="G22" s="77"/>
      <c r="H22" s="77"/>
      <c r="I22" s="92"/>
      <c r="J22" s="92"/>
      <c r="K22" s="87"/>
      <c r="L22" s="87"/>
      <c r="M22" s="77"/>
      <c r="N22" s="77"/>
      <c r="O22" s="77"/>
      <c r="P22" s="92"/>
      <c r="Q22" s="92"/>
      <c r="R22" s="87"/>
      <c r="S22" s="87"/>
      <c r="T22" s="77"/>
      <c r="U22" s="77"/>
      <c r="V22" s="77"/>
      <c r="W22" s="92"/>
      <c r="X22" s="92"/>
      <c r="Y22" s="87"/>
      <c r="Z22" s="87"/>
      <c r="AA22" s="87"/>
      <c r="AB22" s="87"/>
      <c r="AC22" s="87"/>
      <c r="AD22" s="87"/>
      <c r="AE22" s="87"/>
      <c r="AF22" s="87"/>
      <c r="AG22" s="87"/>
      <c r="AH22" s="74">
        <f t="shared" si="0"/>
        <v>0</v>
      </c>
      <c r="AI22" s="74">
        <f t="shared" si="1"/>
        <v>0</v>
      </c>
      <c r="AJ22" s="74">
        <f t="shared" si="2"/>
        <v>0</v>
      </c>
      <c r="AK22" s="74">
        <f t="shared" si="3"/>
        <v>0</v>
      </c>
      <c r="AL22" s="74">
        <f t="shared" si="4"/>
        <v>0</v>
      </c>
      <c r="AM22" s="73">
        <f t="shared" si="5"/>
        <v>0</v>
      </c>
      <c r="AN22" s="23">
        <f t="shared" si="6"/>
        <v>0</v>
      </c>
      <c r="AO22" s="23">
        <f t="shared" si="7"/>
        <v>0</v>
      </c>
    </row>
    <row r="23" spans="1:41" ht="18" customHeight="1">
      <c r="A23" s="7">
        <f>'Asistencia Mensual'!A23</f>
        <v>21</v>
      </c>
      <c r="B23" s="24">
        <f>'Asistencia Mensual'!B23</f>
        <v>0</v>
      </c>
      <c r="C23" s="24">
        <f>'Asistencia Mensual'!C23</f>
        <v>0</v>
      </c>
      <c r="D23" s="87"/>
      <c r="E23" s="87"/>
      <c r="F23" s="77"/>
      <c r="G23" s="77"/>
      <c r="H23" s="77"/>
      <c r="I23" s="92"/>
      <c r="J23" s="92"/>
      <c r="K23" s="87"/>
      <c r="L23" s="87"/>
      <c r="M23" s="77"/>
      <c r="N23" s="77"/>
      <c r="O23" s="77"/>
      <c r="P23" s="92"/>
      <c r="Q23" s="92"/>
      <c r="R23" s="87"/>
      <c r="S23" s="87"/>
      <c r="T23" s="77"/>
      <c r="U23" s="77"/>
      <c r="V23" s="77"/>
      <c r="W23" s="92"/>
      <c r="X23" s="92"/>
      <c r="Y23" s="87"/>
      <c r="Z23" s="87"/>
      <c r="AA23" s="87"/>
      <c r="AB23" s="87"/>
      <c r="AC23" s="87"/>
      <c r="AD23" s="87"/>
      <c r="AE23" s="87"/>
      <c r="AF23" s="87"/>
      <c r="AG23" s="87"/>
      <c r="AH23" s="74">
        <f t="shared" si="0"/>
        <v>0</v>
      </c>
      <c r="AI23" s="74">
        <f t="shared" si="1"/>
        <v>0</v>
      </c>
      <c r="AJ23" s="74">
        <f t="shared" si="2"/>
        <v>0</v>
      </c>
      <c r="AK23" s="74">
        <f t="shared" si="3"/>
        <v>0</v>
      </c>
      <c r="AL23" s="74">
        <f t="shared" si="4"/>
        <v>0</v>
      </c>
      <c r="AM23" s="73">
        <f t="shared" si="5"/>
        <v>0</v>
      </c>
      <c r="AN23" s="23">
        <f t="shared" si="6"/>
        <v>0</v>
      </c>
      <c r="AO23" s="23">
        <f t="shared" si="7"/>
        <v>0</v>
      </c>
    </row>
    <row r="24" spans="1:41" ht="18" customHeight="1">
      <c r="A24" s="7">
        <f>'Asistencia Mensual'!A24</f>
        <v>22</v>
      </c>
      <c r="B24" s="24">
        <f>'Asistencia Mensual'!B24</f>
        <v>0</v>
      </c>
      <c r="C24" s="24">
        <f>'Asistencia Mensual'!C24</f>
        <v>0</v>
      </c>
      <c r="D24" s="87"/>
      <c r="E24" s="87"/>
      <c r="F24" s="77"/>
      <c r="G24" s="77"/>
      <c r="H24" s="77"/>
      <c r="I24" s="92"/>
      <c r="J24" s="92"/>
      <c r="K24" s="87"/>
      <c r="L24" s="87"/>
      <c r="M24" s="77"/>
      <c r="N24" s="77"/>
      <c r="O24" s="77"/>
      <c r="P24" s="92"/>
      <c r="Q24" s="92"/>
      <c r="R24" s="87"/>
      <c r="S24" s="87"/>
      <c r="T24" s="77"/>
      <c r="U24" s="77"/>
      <c r="V24" s="77"/>
      <c r="W24" s="92"/>
      <c r="X24" s="92"/>
      <c r="Y24" s="87"/>
      <c r="Z24" s="87"/>
      <c r="AA24" s="87"/>
      <c r="AB24" s="87"/>
      <c r="AC24" s="87"/>
      <c r="AD24" s="87"/>
      <c r="AE24" s="87"/>
      <c r="AF24" s="87"/>
      <c r="AG24" s="87"/>
      <c r="AH24" s="74">
        <f t="shared" si="0"/>
        <v>0</v>
      </c>
      <c r="AI24" s="74">
        <f t="shared" si="1"/>
        <v>0</v>
      </c>
      <c r="AJ24" s="74">
        <f t="shared" si="2"/>
        <v>0</v>
      </c>
      <c r="AK24" s="74">
        <f t="shared" si="3"/>
        <v>0</v>
      </c>
      <c r="AL24" s="74">
        <f t="shared" si="4"/>
        <v>0</v>
      </c>
      <c r="AM24" s="73">
        <f t="shared" si="5"/>
        <v>0</v>
      </c>
      <c r="AN24" s="23">
        <f t="shared" si="6"/>
        <v>0</v>
      </c>
      <c r="AO24" s="23">
        <f t="shared" si="7"/>
        <v>0</v>
      </c>
    </row>
    <row r="25" spans="1:41" ht="18" customHeight="1">
      <c r="A25" s="7">
        <f>'Asistencia Mensual'!A25</f>
        <v>23</v>
      </c>
      <c r="B25" s="24">
        <f>'Asistencia Mensual'!B25</f>
        <v>0</v>
      </c>
      <c r="C25" s="24">
        <f>'Asistencia Mensual'!C25</f>
        <v>0</v>
      </c>
      <c r="D25" s="87"/>
      <c r="E25" s="87"/>
      <c r="F25" s="77"/>
      <c r="G25" s="77"/>
      <c r="H25" s="77"/>
      <c r="I25" s="92"/>
      <c r="J25" s="92"/>
      <c r="K25" s="87"/>
      <c r="L25" s="87"/>
      <c r="M25" s="77"/>
      <c r="N25" s="77"/>
      <c r="O25" s="77"/>
      <c r="P25" s="92"/>
      <c r="Q25" s="92"/>
      <c r="R25" s="87"/>
      <c r="S25" s="87"/>
      <c r="T25" s="77"/>
      <c r="U25" s="77"/>
      <c r="V25" s="77"/>
      <c r="W25" s="92"/>
      <c r="X25" s="92"/>
      <c r="Y25" s="87"/>
      <c r="Z25" s="87"/>
      <c r="AA25" s="87"/>
      <c r="AB25" s="87"/>
      <c r="AC25" s="87"/>
      <c r="AD25" s="87"/>
      <c r="AE25" s="87"/>
      <c r="AF25" s="87"/>
      <c r="AG25" s="87"/>
      <c r="AH25" s="74">
        <f t="shared" si="0"/>
        <v>0</v>
      </c>
      <c r="AI25" s="74">
        <f t="shared" si="1"/>
        <v>0</v>
      </c>
      <c r="AJ25" s="74">
        <f t="shared" si="2"/>
        <v>0</v>
      </c>
      <c r="AK25" s="74">
        <f t="shared" si="3"/>
        <v>0</v>
      </c>
      <c r="AL25" s="74">
        <f t="shared" si="4"/>
        <v>0</v>
      </c>
      <c r="AM25" s="73">
        <f t="shared" si="5"/>
        <v>0</v>
      </c>
      <c r="AN25" s="23">
        <f t="shared" si="6"/>
        <v>0</v>
      </c>
      <c r="AO25" s="23">
        <f t="shared" si="7"/>
        <v>0</v>
      </c>
    </row>
    <row r="26" spans="1:41" ht="18" customHeight="1">
      <c r="A26" s="7">
        <f>'Asistencia Mensual'!A26</f>
        <v>24</v>
      </c>
      <c r="B26" s="24">
        <f>'Asistencia Mensual'!B26</f>
        <v>0</v>
      </c>
      <c r="C26" s="24">
        <f>'Asistencia Mensual'!C26</f>
        <v>0</v>
      </c>
      <c r="D26" s="87"/>
      <c r="E26" s="87"/>
      <c r="F26" s="77"/>
      <c r="G26" s="77"/>
      <c r="H26" s="77"/>
      <c r="I26" s="92"/>
      <c r="J26" s="92"/>
      <c r="K26" s="87"/>
      <c r="L26" s="87"/>
      <c r="M26" s="77"/>
      <c r="N26" s="77"/>
      <c r="O26" s="77"/>
      <c r="P26" s="92"/>
      <c r="Q26" s="92"/>
      <c r="R26" s="87"/>
      <c r="S26" s="87"/>
      <c r="T26" s="77"/>
      <c r="U26" s="77"/>
      <c r="V26" s="77"/>
      <c r="W26" s="92"/>
      <c r="X26" s="92"/>
      <c r="Y26" s="87"/>
      <c r="Z26" s="87"/>
      <c r="AA26" s="87"/>
      <c r="AB26" s="87"/>
      <c r="AC26" s="87"/>
      <c r="AD26" s="87"/>
      <c r="AE26" s="87"/>
      <c r="AF26" s="87"/>
      <c r="AG26" s="87"/>
      <c r="AH26" s="74">
        <f t="shared" si="0"/>
        <v>0</v>
      </c>
      <c r="AI26" s="74">
        <f t="shared" si="1"/>
        <v>0</v>
      </c>
      <c r="AJ26" s="74">
        <f t="shared" si="2"/>
        <v>0</v>
      </c>
      <c r="AK26" s="74">
        <f t="shared" si="3"/>
        <v>0</v>
      </c>
      <c r="AL26" s="74">
        <f t="shared" si="4"/>
        <v>0</v>
      </c>
      <c r="AM26" s="73">
        <f t="shared" si="5"/>
        <v>0</v>
      </c>
      <c r="AN26" s="23">
        <f>(AH26*5)+(AI26*3)+(AJ26*2)</f>
        <v>0</v>
      </c>
      <c r="AO26" s="23">
        <f>(AK26*5)+(AL26*3)+(AM26*2)</f>
        <v>0</v>
      </c>
    </row>
    <row r="27" spans="1:41" ht="18" customHeight="1">
      <c r="A27" s="7">
        <f>'Asistencia Mensual'!A27</f>
        <v>25</v>
      </c>
      <c r="B27" s="24">
        <f>'Asistencia Mensual'!B27</f>
        <v>0</v>
      </c>
      <c r="C27" s="24">
        <f>'Asistencia Mensual'!C27</f>
        <v>0</v>
      </c>
      <c r="D27" s="87"/>
      <c r="E27" s="87"/>
      <c r="F27" s="77"/>
      <c r="G27" s="77"/>
      <c r="H27" s="77"/>
      <c r="I27" s="92"/>
      <c r="J27" s="92"/>
      <c r="K27" s="87"/>
      <c r="L27" s="87"/>
      <c r="M27" s="77"/>
      <c r="N27" s="77"/>
      <c r="O27" s="77"/>
      <c r="P27" s="92"/>
      <c r="Q27" s="92"/>
      <c r="R27" s="87"/>
      <c r="S27" s="87"/>
      <c r="T27" s="77"/>
      <c r="U27" s="77"/>
      <c r="V27" s="77"/>
      <c r="W27" s="92"/>
      <c r="X27" s="92"/>
      <c r="Y27" s="87"/>
      <c r="Z27" s="87"/>
      <c r="AA27" s="87"/>
      <c r="AB27" s="87"/>
      <c r="AC27" s="87"/>
      <c r="AD27" s="87"/>
      <c r="AE27" s="87"/>
      <c r="AF27" s="87"/>
      <c r="AG27" s="87"/>
      <c r="AH27" s="74">
        <f t="shared" si="0"/>
        <v>0</v>
      </c>
      <c r="AI27" s="74">
        <f t="shared" si="1"/>
        <v>0</v>
      </c>
      <c r="AJ27" s="74">
        <f t="shared" si="2"/>
        <v>0</v>
      </c>
      <c r="AK27" s="74">
        <f t="shared" si="3"/>
        <v>0</v>
      </c>
      <c r="AL27" s="74">
        <f t="shared" si="4"/>
        <v>0</v>
      </c>
      <c r="AM27" s="73">
        <f t="shared" si="5"/>
        <v>0</v>
      </c>
      <c r="AN27" s="23">
        <f>(AH27*5)+(AI27*3)+(AJ27*2)</f>
        <v>0</v>
      </c>
      <c r="AO27" s="23">
        <f>(AK27*5)+(AL27*3)+(AM27*2)</f>
        <v>0</v>
      </c>
    </row>
    <row r="28" spans="1:41" ht="18" customHeight="1">
      <c r="A28" s="7">
        <f>'Asistencia Mensual'!A28</f>
        <v>26</v>
      </c>
      <c r="B28" s="24" t="str">
        <f>'Asistencia Mensual'!B28</f>
        <v>Zurita Viera </v>
      </c>
      <c r="C28" s="24" t="str">
        <f>'Asistencia Mensual'!C28</f>
        <v>Carmencita</v>
      </c>
      <c r="D28" s="87"/>
      <c r="E28" s="87"/>
      <c r="F28" s="77"/>
      <c r="G28" s="77"/>
      <c r="H28" s="77"/>
      <c r="I28" s="92"/>
      <c r="J28" s="92"/>
      <c r="K28" s="87"/>
      <c r="L28" s="87"/>
      <c r="M28" s="77"/>
      <c r="N28" s="77"/>
      <c r="O28" s="77"/>
      <c r="P28" s="92"/>
      <c r="Q28" s="92"/>
      <c r="R28" s="87"/>
      <c r="S28" s="87"/>
      <c r="T28" s="77"/>
      <c r="U28" s="77"/>
      <c r="V28" s="77"/>
      <c r="W28" s="92"/>
      <c r="X28" s="92"/>
      <c r="Y28" s="87"/>
      <c r="Z28" s="87"/>
      <c r="AA28" s="87"/>
      <c r="AB28" s="87"/>
      <c r="AC28" s="87"/>
      <c r="AD28" s="87"/>
      <c r="AE28" s="87"/>
      <c r="AF28" s="87"/>
      <c r="AG28" s="87"/>
      <c r="AH28" s="74">
        <f t="shared" si="0"/>
        <v>0</v>
      </c>
      <c r="AI28" s="74">
        <f t="shared" si="1"/>
        <v>0</v>
      </c>
      <c r="AJ28" s="74">
        <f t="shared" si="2"/>
        <v>0</v>
      </c>
      <c r="AK28" s="74">
        <f t="shared" si="3"/>
        <v>0</v>
      </c>
      <c r="AL28" s="74">
        <f t="shared" si="4"/>
        <v>0</v>
      </c>
      <c r="AM28" s="73">
        <f t="shared" si="5"/>
        <v>0</v>
      </c>
      <c r="AN28" s="23">
        <f>(AH28*5)+(AI28*3)+(AJ28*2)</f>
        <v>0</v>
      </c>
      <c r="AO28" s="23">
        <f>(AK28*5)+(AL28*3)+(AM28*2)</f>
        <v>0</v>
      </c>
    </row>
  </sheetData>
  <sheetProtection/>
  <protectedRanges>
    <protectedRange sqref="B3:C28" name="ApellidosNombre_1"/>
  </protectedRanges>
  <mergeCells count="2">
    <mergeCell ref="D1:I1"/>
    <mergeCell ref="AN1:AO1"/>
  </mergeCells>
  <dataValidations count="1">
    <dataValidation type="list" allowBlank="1" showInputMessage="1" showErrorMessage="1" sqref="D3:AG28">
      <formula1>"---,6,J,3J,2J,3sJ,2sJ"</formula1>
    </dataValidation>
  </dataValidations>
  <printOptions/>
  <pageMargins left="0.35433070866141736" right="0.15748031496062992" top="1.0236220472440944" bottom="0.1968503937007874" header="0.31496062992125984" footer="0.5118110236220472"/>
  <pageSetup horizontalDpi="300" verticalDpi="300" orientation="landscape" paperSize="9" scale="99" r:id="rId2"/>
  <headerFooter alignWithMargins="0">
    <oddHeader>&amp;L&amp;G&amp;C&amp;10J =  Justificada     6= No Justificada
E = Enfermedad      F = Fuga
antes recreo = 3 H.     después recreo = 2 H.&amp;R&amp;"-,Negrita"&amp;14___º___  Ed. Primaria
2012-13</oddHead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9"/>
  <sheetViews>
    <sheetView zoomScale="85" zoomScaleNormal="85" zoomScalePageLayoutView="0" workbookViewId="0" topLeftCell="A1">
      <selection activeCell="H24" sqref="H24"/>
    </sheetView>
  </sheetViews>
  <sheetFormatPr defaultColWidth="11.421875" defaultRowHeight="15"/>
  <cols>
    <col min="1" max="1" width="4.140625" style="0" customWidth="1"/>
    <col min="2" max="2" width="23.8515625" style="0" customWidth="1"/>
    <col min="3" max="3" width="18.140625" style="0" customWidth="1"/>
    <col min="4" max="4" width="10.140625" style="0" customWidth="1"/>
    <col min="5" max="5" width="4.8515625" style="14" customWidth="1"/>
    <col min="6" max="6" width="23.8515625" style="0" customWidth="1"/>
    <col min="7" max="7" width="18.140625" style="0" customWidth="1"/>
  </cols>
  <sheetData>
    <row r="1" spans="2:6" ht="18.75">
      <c r="B1" s="36" t="s">
        <v>25</v>
      </c>
      <c r="C1" s="1"/>
      <c r="D1" s="41"/>
      <c r="F1" s="36" t="s">
        <v>26</v>
      </c>
    </row>
    <row r="2" spans="1:7" ht="15.75" thickBot="1">
      <c r="A2" s="2" t="s">
        <v>1</v>
      </c>
      <c r="B2" s="3" t="s">
        <v>2</v>
      </c>
      <c r="C2" s="4" t="s">
        <v>3</v>
      </c>
      <c r="D2" s="48"/>
      <c r="E2" s="46" t="s">
        <v>1</v>
      </c>
      <c r="F2" s="3" t="s">
        <v>2</v>
      </c>
      <c r="G2" s="47" t="s">
        <v>3</v>
      </c>
    </row>
    <row r="3" spans="1:7" ht="15.75" thickTop="1">
      <c r="A3" s="7">
        <v>1</v>
      </c>
      <c r="B3" s="98" t="s">
        <v>53</v>
      </c>
      <c r="C3" s="98" t="s">
        <v>54</v>
      </c>
      <c r="D3" s="42"/>
      <c r="E3" s="23">
        <v>1</v>
      </c>
      <c r="F3" s="39"/>
      <c r="G3" s="39"/>
    </row>
    <row r="4" spans="1:7" ht="15">
      <c r="A4" s="10">
        <f aca="true" t="shared" si="0" ref="A4:A27">A3+1</f>
        <v>2</v>
      </c>
      <c r="B4" s="98" t="s">
        <v>64</v>
      </c>
      <c r="C4" s="98" t="s">
        <v>65</v>
      </c>
      <c r="D4" s="42"/>
      <c r="E4" s="23">
        <f>E3+1</f>
        <v>2</v>
      </c>
      <c r="F4" s="39"/>
      <c r="G4" s="39"/>
    </row>
    <row r="5" spans="1:7" ht="15">
      <c r="A5" s="10">
        <f t="shared" si="0"/>
        <v>3</v>
      </c>
      <c r="B5" s="24"/>
      <c r="C5" s="24"/>
      <c r="D5" s="42"/>
      <c r="E5" s="23">
        <f aca="true" t="shared" si="1" ref="E5:E25">E4+1</f>
        <v>3</v>
      </c>
      <c r="F5" s="39"/>
      <c r="G5" s="39"/>
    </row>
    <row r="6" spans="1:7" ht="15">
      <c r="A6" s="10">
        <f t="shared" si="0"/>
        <v>4</v>
      </c>
      <c r="B6" s="24"/>
      <c r="C6" s="24"/>
      <c r="D6" s="42"/>
      <c r="E6" s="23">
        <f t="shared" si="1"/>
        <v>4</v>
      </c>
      <c r="F6" s="39"/>
      <c r="G6" s="39"/>
    </row>
    <row r="7" spans="1:7" ht="15">
      <c r="A7" s="10">
        <f t="shared" si="0"/>
        <v>5</v>
      </c>
      <c r="B7" s="24"/>
      <c r="C7" s="24"/>
      <c r="D7" s="42"/>
      <c r="E7" s="23">
        <f t="shared" si="1"/>
        <v>5</v>
      </c>
      <c r="F7" s="39"/>
      <c r="G7" s="39"/>
    </row>
    <row r="8" spans="1:7" ht="15">
      <c r="A8" s="10">
        <f t="shared" si="0"/>
        <v>6</v>
      </c>
      <c r="B8" s="24"/>
      <c r="C8" s="25"/>
      <c r="D8" s="43"/>
      <c r="E8" s="23">
        <f t="shared" si="1"/>
        <v>6</v>
      </c>
      <c r="F8" s="39"/>
      <c r="G8" s="39"/>
    </row>
    <row r="9" spans="1:7" ht="15">
      <c r="A9" s="10">
        <f t="shared" si="0"/>
        <v>7</v>
      </c>
      <c r="B9" s="24"/>
      <c r="C9" s="24"/>
      <c r="D9" s="42"/>
      <c r="E9" s="23">
        <f t="shared" si="1"/>
        <v>7</v>
      </c>
      <c r="F9" s="39"/>
      <c r="G9" s="39"/>
    </row>
    <row r="10" spans="1:7" ht="15">
      <c r="A10" s="10">
        <f t="shared" si="0"/>
        <v>8</v>
      </c>
      <c r="B10" s="24"/>
      <c r="C10" s="25"/>
      <c r="D10" s="43"/>
      <c r="E10" s="23">
        <f t="shared" si="1"/>
        <v>8</v>
      </c>
      <c r="F10" s="39"/>
      <c r="G10" s="39"/>
    </row>
    <row r="11" spans="1:7" ht="15">
      <c r="A11" s="10">
        <f t="shared" si="0"/>
        <v>9</v>
      </c>
      <c r="B11" s="26"/>
      <c r="C11" s="26"/>
      <c r="D11" s="44"/>
      <c r="E11" s="23">
        <f t="shared" si="1"/>
        <v>9</v>
      </c>
      <c r="F11" s="39"/>
      <c r="G11" s="39"/>
    </row>
    <row r="12" spans="1:7" ht="15">
      <c r="A12" s="10">
        <f t="shared" si="0"/>
        <v>10</v>
      </c>
      <c r="B12" s="24"/>
      <c r="C12" s="24"/>
      <c r="D12" s="42"/>
      <c r="E12" s="23">
        <f t="shared" si="1"/>
        <v>10</v>
      </c>
      <c r="F12" s="39"/>
      <c r="G12" s="39"/>
    </row>
    <row r="13" spans="1:7" ht="15">
      <c r="A13" s="10">
        <f t="shared" si="0"/>
        <v>11</v>
      </c>
      <c r="B13" s="24"/>
      <c r="C13" s="26"/>
      <c r="D13" s="44"/>
      <c r="E13" s="23">
        <f t="shared" si="1"/>
        <v>11</v>
      </c>
      <c r="F13" s="40"/>
      <c r="G13" s="40"/>
    </row>
    <row r="14" spans="1:7" ht="15">
      <c r="A14" s="10">
        <f t="shared" si="0"/>
        <v>12</v>
      </c>
      <c r="B14" s="24"/>
      <c r="C14" s="26"/>
      <c r="D14" s="44"/>
      <c r="E14" s="23">
        <f t="shared" si="1"/>
        <v>12</v>
      </c>
      <c r="F14" s="39"/>
      <c r="G14" s="39"/>
    </row>
    <row r="15" spans="1:7" ht="15">
      <c r="A15" s="10">
        <f t="shared" si="0"/>
        <v>13</v>
      </c>
      <c r="B15" s="24"/>
      <c r="C15" s="26"/>
      <c r="D15" s="44"/>
      <c r="E15" s="23">
        <f t="shared" si="1"/>
        <v>13</v>
      </c>
      <c r="F15" s="39"/>
      <c r="G15" s="39"/>
    </row>
    <row r="16" spans="1:7" ht="15">
      <c r="A16" s="10">
        <f t="shared" si="0"/>
        <v>14</v>
      </c>
      <c r="B16" s="24"/>
      <c r="C16" s="24"/>
      <c r="D16" s="42"/>
      <c r="E16" s="23">
        <f t="shared" si="1"/>
        <v>14</v>
      </c>
      <c r="F16" s="39"/>
      <c r="G16" s="39"/>
    </row>
    <row r="17" spans="1:7" ht="15">
      <c r="A17" s="10">
        <f t="shared" si="0"/>
        <v>15</v>
      </c>
      <c r="B17" s="24"/>
      <c r="C17" s="24"/>
      <c r="D17" s="42"/>
      <c r="E17" s="23">
        <f t="shared" si="1"/>
        <v>15</v>
      </c>
      <c r="F17" s="39"/>
      <c r="G17" s="39"/>
    </row>
    <row r="18" spans="1:7" ht="15">
      <c r="A18" s="10">
        <f t="shared" si="0"/>
        <v>16</v>
      </c>
      <c r="B18" s="24"/>
      <c r="C18" s="24"/>
      <c r="D18" s="42"/>
      <c r="E18" s="23">
        <f t="shared" si="1"/>
        <v>16</v>
      </c>
      <c r="F18" s="39"/>
      <c r="G18" s="39"/>
    </row>
    <row r="19" spans="1:7" ht="15">
      <c r="A19" s="10">
        <f t="shared" si="0"/>
        <v>17</v>
      </c>
      <c r="B19" s="24"/>
      <c r="C19" s="24"/>
      <c r="D19" s="42"/>
      <c r="E19" s="23">
        <f t="shared" si="1"/>
        <v>17</v>
      </c>
      <c r="F19" s="39"/>
      <c r="G19" s="39"/>
    </row>
    <row r="20" spans="1:7" ht="15">
      <c r="A20" s="10">
        <f t="shared" si="0"/>
        <v>18</v>
      </c>
      <c r="B20" s="24"/>
      <c r="C20" s="24"/>
      <c r="D20" s="42"/>
      <c r="E20" s="23">
        <f t="shared" si="1"/>
        <v>18</v>
      </c>
      <c r="F20" s="39"/>
      <c r="G20" s="39"/>
    </row>
    <row r="21" spans="1:7" ht="15">
      <c r="A21" s="10">
        <f t="shared" si="0"/>
        <v>19</v>
      </c>
      <c r="B21" s="24"/>
      <c r="C21" s="24"/>
      <c r="D21" s="42"/>
      <c r="E21" s="23">
        <f t="shared" si="1"/>
        <v>19</v>
      </c>
      <c r="F21" s="39"/>
      <c r="G21" s="39"/>
    </row>
    <row r="22" spans="1:7" ht="15">
      <c r="A22" s="22">
        <f t="shared" si="0"/>
        <v>20</v>
      </c>
      <c r="B22" s="24"/>
      <c r="C22" s="25"/>
      <c r="D22" s="43"/>
      <c r="E22" s="23">
        <f t="shared" si="1"/>
        <v>20</v>
      </c>
      <c r="F22" s="39"/>
      <c r="G22" s="39"/>
    </row>
    <row r="23" spans="1:7" ht="15">
      <c r="A23" s="23">
        <f t="shared" si="0"/>
        <v>21</v>
      </c>
      <c r="B23" s="24"/>
      <c r="C23" s="24"/>
      <c r="D23" s="42"/>
      <c r="E23" s="23">
        <f t="shared" si="1"/>
        <v>21</v>
      </c>
      <c r="F23" s="39"/>
      <c r="G23" s="39"/>
    </row>
    <row r="24" spans="1:7" ht="15">
      <c r="A24" s="23">
        <f t="shared" si="0"/>
        <v>22</v>
      </c>
      <c r="B24" s="24"/>
      <c r="C24" s="24"/>
      <c r="D24" s="42"/>
      <c r="E24" s="23">
        <f t="shared" si="1"/>
        <v>22</v>
      </c>
      <c r="F24" s="39"/>
      <c r="G24" s="39"/>
    </row>
    <row r="25" spans="1:7" ht="15">
      <c r="A25" s="23">
        <f t="shared" si="0"/>
        <v>23</v>
      </c>
      <c r="B25" s="24"/>
      <c r="C25" s="24"/>
      <c r="D25" s="42"/>
      <c r="E25" s="23">
        <f t="shared" si="1"/>
        <v>23</v>
      </c>
      <c r="F25" s="39"/>
      <c r="G25" s="39"/>
    </row>
    <row r="26" spans="1:4" ht="15">
      <c r="A26" s="23">
        <f t="shared" si="0"/>
        <v>24</v>
      </c>
      <c r="B26" s="27"/>
      <c r="C26" s="28"/>
      <c r="D26" s="45"/>
    </row>
    <row r="27" spans="1:4" ht="15">
      <c r="A27" s="23">
        <f t="shared" si="0"/>
        <v>25</v>
      </c>
      <c r="B27" s="24"/>
      <c r="C27" s="24"/>
      <c r="D27" s="42"/>
    </row>
    <row r="28" spans="3:4" ht="18.75">
      <c r="C28" s="30"/>
      <c r="D28" s="30"/>
    </row>
    <row r="29" spans="3:4" ht="18.75">
      <c r="C29" s="30"/>
      <c r="D29" s="30"/>
    </row>
  </sheetData>
  <sheetProtection/>
  <protectedRanges>
    <protectedRange sqref="D3" name="ApellidosNombre_1"/>
    <protectedRange sqref="B4:D4" name="ApellidosNombre_4"/>
    <protectedRange sqref="B5:D5" name="ApellidosNombre_5"/>
    <protectedRange sqref="B6:D6" name="ApellidosNombre_6"/>
    <protectedRange sqref="B8:D8" name="ApellidosNombre_7"/>
    <protectedRange sqref="B9:D11" name="ApellidosNombre_8"/>
    <protectedRange sqref="B12:D12" name="ApellidosNombre_9"/>
    <protectedRange sqref="B16:D18" name="ApellidosNombre_11"/>
    <protectedRange sqref="B21:D23" name="ApellidosNombre_12"/>
    <protectedRange sqref="B24:D25" name="ApellidosNombre_13"/>
    <protectedRange sqref="B27" name="ApellidosNombre_1_1"/>
    <protectedRange sqref="B7:D7" name="ApellidosNombre_14"/>
    <protectedRange sqref="B15:D15" name="ApellidosNombre_15"/>
    <protectedRange sqref="B19:D19" name="ApellidosNombre_16"/>
    <protectedRange sqref="B20:D20" name="ApellidosNombre_2_1"/>
  </protectedRange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8"/>
  <sheetViews>
    <sheetView showGridLines="0" showZeros="0" zoomScalePageLayoutView="0" workbookViewId="0" topLeftCell="A1">
      <pane xSplit="3" topLeftCell="D1" activePane="topRight" state="frozen"/>
      <selection pane="topLeft" activeCell="A1" sqref="A1"/>
      <selection pane="topRight" activeCell="A2" sqref="A2"/>
    </sheetView>
  </sheetViews>
  <sheetFormatPr defaultColWidth="11.421875" defaultRowHeight="15" outlineLevelCol="1"/>
  <cols>
    <col min="1" max="1" width="3.00390625" style="0" customWidth="1"/>
    <col min="2" max="2" width="18.8515625" style="0" customWidth="1"/>
    <col min="3" max="3" width="11.7109375" style="0" customWidth="1"/>
    <col min="4" max="34" width="3.421875" style="0" customWidth="1"/>
    <col min="35" max="35" width="3.57421875" style="0" hidden="1" customWidth="1" outlineLevel="1"/>
    <col min="36" max="36" width="4.28125" style="0" hidden="1" customWidth="1" outlineLevel="1"/>
    <col min="37" max="37" width="4.57421875" style="0" hidden="1" customWidth="1" outlineLevel="1"/>
    <col min="38" max="38" width="3.57421875" style="0" hidden="1" customWidth="1" outlineLevel="1"/>
    <col min="39" max="40" width="4.140625" style="0" hidden="1" customWidth="1" outlineLevel="1"/>
    <col min="41" max="41" width="5.8515625" style="0" customWidth="1" collapsed="1"/>
    <col min="42" max="43" width="5.8515625" style="0" customWidth="1"/>
  </cols>
  <sheetData>
    <row r="1" spans="3:42" ht="20.25" customHeight="1">
      <c r="C1" s="1" t="s">
        <v>0</v>
      </c>
      <c r="D1" s="104"/>
      <c r="E1" s="104"/>
      <c r="F1" s="104"/>
      <c r="G1" s="104"/>
      <c r="H1" s="104"/>
      <c r="I1" s="104"/>
      <c r="AO1" s="105" t="s">
        <v>43</v>
      </c>
      <c r="AP1" s="105"/>
    </row>
    <row r="2" spans="1:43" ht="26.25" customHeight="1" thickBot="1">
      <c r="A2" s="2" t="s">
        <v>1</v>
      </c>
      <c r="B2" s="54" t="s">
        <v>2</v>
      </c>
      <c r="C2" s="55" t="s">
        <v>3</v>
      </c>
      <c r="D2" s="5">
        <v>1</v>
      </c>
      <c r="E2" s="6">
        <v>2</v>
      </c>
      <c r="F2" s="6">
        <v>3</v>
      </c>
      <c r="G2" s="6">
        <v>4</v>
      </c>
      <c r="H2" s="6">
        <v>5</v>
      </c>
      <c r="I2" s="6">
        <v>6</v>
      </c>
      <c r="J2" s="6">
        <v>7</v>
      </c>
      <c r="K2" s="6">
        <v>8</v>
      </c>
      <c r="L2" s="6">
        <v>9</v>
      </c>
      <c r="M2" s="6">
        <v>10</v>
      </c>
      <c r="N2" s="6">
        <v>11</v>
      </c>
      <c r="O2" s="6">
        <v>12</v>
      </c>
      <c r="P2" s="6">
        <v>13</v>
      </c>
      <c r="Q2" s="6">
        <v>14</v>
      </c>
      <c r="R2" s="6">
        <v>15</v>
      </c>
      <c r="S2" s="6">
        <v>16</v>
      </c>
      <c r="T2" s="6">
        <v>17</v>
      </c>
      <c r="U2" s="6">
        <v>18</v>
      </c>
      <c r="V2" s="6">
        <v>19</v>
      </c>
      <c r="W2" s="6">
        <v>20</v>
      </c>
      <c r="X2" s="6">
        <v>21</v>
      </c>
      <c r="Y2" s="6">
        <v>22</v>
      </c>
      <c r="Z2" s="6">
        <v>23</v>
      </c>
      <c r="AA2" s="6">
        <v>24</v>
      </c>
      <c r="AB2" s="6">
        <v>25</v>
      </c>
      <c r="AC2" s="6">
        <v>26</v>
      </c>
      <c r="AD2" s="6">
        <v>27</v>
      </c>
      <c r="AE2" s="6">
        <v>28</v>
      </c>
      <c r="AF2" s="6">
        <v>29</v>
      </c>
      <c r="AG2" s="6">
        <v>30</v>
      </c>
      <c r="AH2" s="6">
        <v>31</v>
      </c>
      <c r="AI2" s="75">
        <v>6</v>
      </c>
      <c r="AJ2" s="79" t="s">
        <v>47</v>
      </c>
      <c r="AK2" s="79" t="s">
        <v>46</v>
      </c>
      <c r="AL2" s="76" t="s">
        <v>27</v>
      </c>
      <c r="AM2" s="80" t="s">
        <v>44</v>
      </c>
      <c r="AN2" s="80" t="s">
        <v>45</v>
      </c>
      <c r="AO2" s="81" t="s">
        <v>48</v>
      </c>
      <c r="AP2" s="82" t="s">
        <v>49</v>
      </c>
      <c r="AQ2" s="72"/>
    </row>
    <row r="3" spans="1:42" ht="18" customHeight="1" thickTop="1">
      <c r="A3" s="37">
        <v>1</v>
      </c>
      <c r="B3" s="98" t="s">
        <v>53</v>
      </c>
      <c r="C3" s="98" t="s">
        <v>54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8"/>
      <c r="AI3" s="74">
        <f>COUNTIF(D3:AH3,"6")</f>
        <v>0</v>
      </c>
      <c r="AJ3" s="74">
        <f>COUNTIF(D3:AH3,"3sJ")</f>
        <v>0</v>
      </c>
      <c r="AK3" s="74">
        <f>COUNTIF(D3:AH3,"2sJ")</f>
        <v>0</v>
      </c>
      <c r="AL3" s="74">
        <f>COUNTIF(D3:AH3,"J")</f>
        <v>0</v>
      </c>
      <c r="AM3" s="74">
        <f>COUNTIF(D3:AH3,"3J")</f>
        <v>0</v>
      </c>
      <c r="AN3" s="73">
        <f>COUNTIF(D3:AH3,"2J")</f>
        <v>0</v>
      </c>
      <c r="AO3" s="23">
        <f>(AI3*5)+(AJ3*3)+(AK3*2)</f>
        <v>0</v>
      </c>
      <c r="AP3" s="23">
        <f>(AL3*5)+(AM3*3)+(AN3*2)</f>
        <v>0</v>
      </c>
    </row>
    <row r="4" spans="1:42" ht="18" customHeight="1">
      <c r="A4" s="38">
        <f aca="true" t="shared" si="0" ref="A4:A28">A3+1</f>
        <v>2</v>
      </c>
      <c r="B4" s="98" t="s">
        <v>64</v>
      </c>
      <c r="C4" s="98" t="s">
        <v>65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83"/>
      <c r="AI4" s="74">
        <f>COUNTIF(D4:AH4,"6")</f>
        <v>0</v>
      </c>
      <c r="AJ4" s="74">
        <f>COUNTIF(D4:AH4,"3sJ")</f>
        <v>0</v>
      </c>
      <c r="AK4" s="74">
        <f>COUNTIF(D4:AH4,"2sJ")</f>
        <v>0</v>
      </c>
      <c r="AL4" s="74">
        <f>COUNTIF(D4:AH4,"J")</f>
        <v>0</v>
      </c>
      <c r="AM4" s="74">
        <f>COUNTIF(D4:AH4,"3J")</f>
        <v>0</v>
      </c>
      <c r="AN4" s="73">
        <f>COUNTIF(D4:AH4,"2J")</f>
        <v>0</v>
      </c>
      <c r="AO4" s="23">
        <f>(AI4*5)+(AJ4*3)+(AK4*2)</f>
        <v>0</v>
      </c>
      <c r="AP4" s="23">
        <f>(AL4*5)+(AM4*3)+(AN4*2)</f>
        <v>0</v>
      </c>
    </row>
    <row r="5" spans="1:42" ht="18" customHeight="1">
      <c r="A5" s="38">
        <f t="shared" si="0"/>
        <v>3</v>
      </c>
      <c r="B5" s="98" t="s">
        <v>66</v>
      </c>
      <c r="C5" s="98" t="s">
        <v>67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83"/>
      <c r="AI5" s="74">
        <f aca="true" t="shared" si="1" ref="AI5:AI26">COUNTIF(D5:AH5,"6")</f>
        <v>0</v>
      </c>
      <c r="AJ5" s="74">
        <f aca="true" t="shared" si="2" ref="AJ5:AJ26">COUNTIF(D5:AH5,"3sJ")</f>
        <v>0</v>
      </c>
      <c r="AK5" s="74">
        <f aca="true" t="shared" si="3" ref="AK5:AK26">COUNTIF(D5:AH5,"2sJ")</f>
        <v>0</v>
      </c>
      <c r="AL5" s="74">
        <f aca="true" t="shared" si="4" ref="AL5:AL26">COUNTIF(D5:AH5,"J")</f>
        <v>0</v>
      </c>
      <c r="AM5" s="74">
        <f aca="true" t="shared" si="5" ref="AM5:AM26">COUNTIF(D5:AH5,"3J")</f>
        <v>0</v>
      </c>
      <c r="AN5" s="73">
        <f aca="true" t="shared" si="6" ref="AN5:AN26">COUNTIF(D5:AH5,"2J")</f>
        <v>0</v>
      </c>
      <c r="AO5" s="23">
        <f aca="true" t="shared" si="7" ref="AO5:AO26">(AI5*5)+(AJ5*3)+(AK5*2)</f>
        <v>0</v>
      </c>
      <c r="AP5" s="23">
        <f aca="true" t="shared" si="8" ref="AP5:AP26">(AL5*5)+(AM5*3)+(AN5*2)</f>
        <v>0</v>
      </c>
    </row>
    <row r="6" spans="1:42" ht="18" customHeight="1">
      <c r="A6" s="38">
        <f t="shared" si="0"/>
        <v>4</v>
      </c>
      <c r="B6" s="103" t="str">
        <f>'[1]Viaje-Fórmulas'!B6</f>
        <v>Díaz González</v>
      </c>
      <c r="C6" s="103" t="str">
        <f>'[1]Viaje-Fórmulas'!C6</f>
        <v>Pedro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83"/>
      <c r="AI6" s="74">
        <f t="shared" si="1"/>
        <v>0</v>
      </c>
      <c r="AJ6" s="74">
        <f t="shared" si="2"/>
        <v>0</v>
      </c>
      <c r="AK6" s="74">
        <f t="shared" si="3"/>
        <v>0</v>
      </c>
      <c r="AL6" s="74">
        <f t="shared" si="4"/>
        <v>0</v>
      </c>
      <c r="AM6" s="74">
        <f t="shared" si="5"/>
        <v>0</v>
      </c>
      <c r="AN6" s="73">
        <f t="shared" si="6"/>
        <v>0</v>
      </c>
      <c r="AO6" s="23">
        <f t="shared" si="7"/>
        <v>0</v>
      </c>
      <c r="AP6" s="23">
        <f t="shared" si="8"/>
        <v>0</v>
      </c>
    </row>
    <row r="7" spans="1:42" ht="18" customHeight="1">
      <c r="A7" s="38">
        <f t="shared" si="0"/>
        <v>5</v>
      </c>
      <c r="B7" s="103" t="str">
        <f>'[1]Viaje-Fórmulas'!B7</f>
        <v>Hernández Gutiérrez</v>
      </c>
      <c r="C7" s="103" t="str">
        <f>'[1]Viaje-Fórmulas'!C7</f>
        <v>Herminia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83"/>
      <c r="AI7" s="74">
        <f t="shared" si="1"/>
        <v>0</v>
      </c>
      <c r="AJ7" s="74">
        <f t="shared" si="2"/>
        <v>0</v>
      </c>
      <c r="AK7" s="74">
        <f t="shared" si="3"/>
        <v>0</v>
      </c>
      <c r="AL7" s="74">
        <f t="shared" si="4"/>
        <v>0</v>
      </c>
      <c r="AM7" s="74">
        <f t="shared" si="5"/>
        <v>0</v>
      </c>
      <c r="AN7" s="73">
        <f t="shared" si="6"/>
        <v>0</v>
      </c>
      <c r="AO7" s="23">
        <f t="shared" si="7"/>
        <v>0</v>
      </c>
      <c r="AP7" s="23">
        <f t="shared" si="8"/>
        <v>0</v>
      </c>
    </row>
    <row r="8" spans="1:42" ht="18" customHeight="1">
      <c r="A8" s="38">
        <f t="shared" si="0"/>
        <v>6</v>
      </c>
      <c r="B8" s="103" t="str">
        <f>'[1]Viaje-Fórmulas'!B8</f>
        <v>Jiménez Carreño</v>
      </c>
      <c r="C8" s="103" t="str">
        <f>'[1]Viaje-Fórmulas'!C8</f>
        <v>Bartolomé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83"/>
      <c r="AI8" s="74">
        <f t="shared" si="1"/>
        <v>0</v>
      </c>
      <c r="AJ8" s="74">
        <f t="shared" si="2"/>
        <v>0</v>
      </c>
      <c r="AK8" s="74">
        <f t="shared" si="3"/>
        <v>0</v>
      </c>
      <c r="AL8" s="74">
        <f t="shared" si="4"/>
        <v>0</v>
      </c>
      <c r="AM8" s="74">
        <f t="shared" si="5"/>
        <v>0</v>
      </c>
      <c r="AN8" s="73">
        <f t="shared" si="6"/>
        <v>0</v>
      </c>
      <c r="AO8" s="23">
        <f t="shared" si="7"/>
        <v>0</v>
      </c>
      <c r="AP8" s="23">
        <f t="shared" si="8"/>
        <v>0</v>
      </c>
    </row>
    <row r="9" spans="1:42" ht="18" customHeight="1">
      <c r="A9" s="38">
        <f t="shared" si="0"/>
        <v>7</v>
      </c>
      <c r="B9" s="103" t="str">
        <f>'[1]Viaje-Fórmulas'!B9</f>
        <v>Jiménez Carreño</v>
      </c>
      <c r="C9" s="103" t="str">
        <f>'[1]Viaje-Fórmulas'!C9</f>
        <v>José</v>
      </c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83"/>
      <c r="AI9" s="74">
        <f t="shared" si="1"/>
        <v>0</v>
      </c>
      <c r="AJ9" s="74">
        <f t="shared" si="2"/>
        <v>0</v>
      </c>
      <c r="AK9" s="74">
        <f t="shared" si="3"/>
        <v>0</v>
      </c>
      <c r="AL9" s="74">
        <f t="shared" si="4"/>
        <v>0</v>
      </c>
      <c r="AM9" s="74">
        <f t="shared" si="5"/>
        <v>0</v>
      </c>
      <c r="AN9" s="73">
        <f t="shared" si="6"/>
        <v>0</v>
      </c>
      <c r="AO9" s="23">
        <f t="shared" si="7"/>
        <v>0</v>
      </c>
      <c r="AP9" s="23">
        <f t="shared" si="8"/>
        <v>0</v>
      </c>
    </row>
    <row r="10" spans="1:42" ht="18" customHeight="1">
      <c r="A10" s="38">
        <f t="shared" si="0"/>
        <v>8</v>
      </c>
      <c r="B10" s="103" t="str">
        <f>'[1]Viaje-Fórmulas'!B10</f>
        <v>Morales Hernán</v>
      </c>
      <c r="C10" s="103" t="str">
        <f>'[1]Viaje-Fórmulas'!C10</f>
        <v>Concepción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83"/>
      <c r="AI10" s="74">
        <f t="shared" si="1"/>
        <v>0</v>
      </c>
      <c r="AJ10" s="74">
        <f t="shared" si="2"/>
        <v>0</v>
      </c>
      <c r="AK10" s="74">
        <f t="shared" si="3"/>
        <v>0</v>
      </c>
      <c r="AL10" s="74">
        <f t="shared" si="4"/>
        <v>0</v>
      </c>
      <c r="AM10" s="74">
        <f t="shared" si="5"/>
        <v>0</v>
      </c>
      <c r="AN10" s="73">
        <f t="shared" si="6"/>
        <v>0</v>
      </c>
      <c r="AO10" s="23">
        <f t="shared" si="7"/>
        <v>0</v>
      </c>
      <c r="AP10" s="23">
        <f t="shared" si="8"/>
        <v>0</v>
      </c>
    </row>
    <row r="11" spans="1:42" ht="18" customHeight="1">
      <c r="A11" s="38">
        <f t="shared" si="0"/>
        <v>9</v>
      </c>
      <c r="B11" s="103" t="str">
        <f>'[1]Viaje-Fórmulas'!B11</f>
        <v>Nuez Barreto</v>
      </c>
      <c r="C11" s="103" t="str">
        <f>'[1]Viaje-Fórmulas'!C11</f>
        <v>Ramón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83"/>
      <c r="AI11" s="74">
        <f t="shared" si="1"/>
        <v>0</v>
      </c>
      <c r="AJ11" s="74">
        <f t="shared" si="2"/>
        <v>0</v>
      </c>
      <c r="AK11" s="74">
        <f t="shared" si="3"/>
        <v>0</v>
      </c>
      <c r="AL11" s="74">
        <f t="shared" si="4"/>
        <v>0</v>
      </c>
      <c r="AM11" s="74">
        <f t="shared" si="5"/>
        <v>0</v>
      </c>
      <c r="AN11" s="73">
        <f t="shared" si="6"/>
        <v>0</v>
      </c>
      <c r="AO11" s="23">
        <f t="shared" si="7"/>
        <v>0</v>
      </c>
      <c r="AP11" s="23">
        <f t="shared" si="8"/>
        <v>0</v>
      </c>
    </row>
    <row r="12" spans="1:42" ht="18" customHeight="1">
      <c r="A12" s="38">
        <f t="shared" si="0"/>
        <v>10</v>
      </c>
      <c r="B12" s="103">
        <f>'[1]Viaje-Fórmulas'!B12</f>
        <v>0</v>
      </c>
      <c r="C12" s="103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83"/>
      <c r="AI12" s="74">
        <f t="shared" si="1"/>
        <v>0</v>
      </c>
      <c r="AJ12" s="74">
        <f t="shared" si="2"/>
        <v>0</v>
      </c>
      <c r="AK12" s="74">
        <f t="shared" si="3"/>
        <v>0</v>
      </c>
      <c r="AL12" s="74">
        <f t="shared" si="4"/>
        <v>0</v>
      </c>
      <c r="AM12" s="74">
        <f t="shared" si="5"/>
        <v>0</v>
      </c>
      <c r="AN12" s="73">
        <f t="shared" si="6"/>
        <v>0</v>
      </c>
      <c r="AO12" s="23">
        <f t="shared" si="7"/>
        <v>0</v>
      </c>
      <c r="AP12" s="23">
        <f t="shared" si="8"/>
        <v>0</v>
      </c>
    </row>
    <row r="13" spans="1:42" ht="18" customHeight="1">
      <c r="A13" s="38">
        <f t="shared" si="0"/>
        <v>11</v>
      </c>
      <c r="B13" s="103">
        <f>'[1]Viaje-Fórmulas'!B13</f>
        <v>0</v>
      </c>
      <c r="C13" s="103">
        <f>'[1]Viaje-Fórmulas'!C13</f>
        <v>0</v>
      </c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83"/>
      <c r="AI13" s="74">
        <f t="shared" si="1"/>
        <v>0</v>
      </c>
      <c r="AJ13" s="74">
        <f t="shared" si="2"/>
        <v>0</v>
      </c>
      <c r="AK13" s="74">
        <f t="shared" si="3"/>
        <v>0</v>
      </c>
      <c r="AL13" s="74">
        <f t="shared" si="4"/>
        <v>0</v>
      </c>
      <c r="AM13" s="74">
        <f t="shared" si="5"/>
        <v>0</v>
      </c>
      <c r="AN13" s="73">
        <f t="shared" si="6"/>
        <v>0</v>
      </c>
      <c r="AO13" s="23">
        <f t="shared" si="7"/>
        <v>0</v>
      </c>
      <c r="AP13" s="23">
        <f t="shared" si="8"/>
        <v>0</v>
      </c>
    </row>
    <row r="14" spans="1:42" ht="18" customHeight="1">
      <c r="A14" s="38">
        <f t="shared" si="0"/>
        <v>12</v>
      </c>
      <c r="B14" s="103">
        <f>'[1]Viaje-Fórmulas'!B14</f>
        <v>0</v>
      </c>
      <c r="C14" s="103">
        <f>'[1]Viaje-Fórmulas'!C14</f>
        <v>0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83"/>
      <c r="AI14" s="74">
        <f t="shared" si="1"/>
        <v>0</v>
      </c>
      <c r="AJ14" s="74">
        <f t="shared" si="2"/>
        <v>0</v>
      </c>
      <c r="AK14" s="74">
        <f t="shared" si="3"/>
        <v>0</v>
      </c>
      <c r="AL14" s="74">
        <f t="shared" si="4"/>
        <v>0</v>
      </c>
      <c r="AM14" s="74">
        <f t="shared" si="5"/>
        <v>0</v>
      </c>
      <c r="AN14" s="73">
        <f t="shared" si="6"/>
        <v>0</v>
      </c>
      <c r="AO14" s="23">
        <f t="shared" si="7"/>
        <v>0</v>
      </c>
      <c r="AP14" s="23">
        <f t="shared" si="8"/>
        <v>0</v>
      </c>
    </row>
    <row r="15" spans="1:42" ht="18" customHeight="1">
      <c r="A15" s="38">
        <f t="shared" si="0"/>
        <v>13</v>
      </c>
      <c r="B15" s="103">
        <f>'[1]Viaje-Fórmulas'!B15</f>
        <v>0</v>
      </c>
      <c r="C15" s="103">
        <f>'[1]Viaje-Fórmulas'!C15</f>
        <v>0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83"/>
      <c r="AI15" s="74">
        <f t="shared" si="1"/>
        <v>0</v>
      </c>
      <c r="AJ15" s="74">
        <f t="shared" si="2"/>
        <v>0</v>
      </c>
      <c r="AK15" s="74">
        <f t="shared" si="3"/>
        <v>0</v>
      </c>
      <c r="AL15" s="74">
        <f t="shared" si="4"/>
        <v>0</v>
      </c>
      <c r="AM15" s="74">
        <f t="shared" si="5"/>
        <v>0</v>
      </c>
      <c r="AN15" s="73">
        <f t="shared" si="6"/>
        <v>0</v>
      </c>
      <c r="AO15" s="23">
        <f t="shared" si="7"/>
        <v>0</v>
      </c>
      <c r="AP15" s="23">
        <f t="shared" si="8"/>
        <v>0</v>
      </c>
    </row>
    <row r="16" spans="1:42" ht="18" customHeight="1">
      <c r="A16" s="38">
        <f t="shared" si="0"/>
        <v>14</v>
      </c>
      <c r="B16" s="98"/>
      <c r="C16" s="98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83"/>
      <c r="AI16" s="74">
        <f t="shared" si="1"/>
        <v>0</v>
      </c>
      <c r="AJ16" s="74">
        <f t="shared" si="2"/>
        <v>0</v>
      </c>
      <c r="AK16" s="74">
        <f t="shared" si="3"/>
        <v>0</v>
      </c>
      <c r="AL16" s="74">
        <f t="shared" si="4"/>
        <v>0</v>
      </c>
      <c r="AM16" s="74">
        <f t="shared" si="5"/>
        <v>0</v>
      </c>
      <c r="AN16" s="73">
        <f t="shared" si="6"/>
        <v>0</v>
      </c>
      <c r="AO16" s="23">
        <f t="shared" si="7"/>
        <v>0</v>
      </c>
      <c r="AP16" s="23">
        <f t="shared" si="8"/>
        <v>0</v>
      </c>
    </row>
    <row r="17" spans="1:42" ht="18" customHeight="1">
      <c r="A17" s="38">
        <f t="shared" si="0"/>
        <v>15</v>
      </c>
      <c r="B17" s="98"/>
      <c r="C17" s="98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83"/>
      <c r="AI17" s="74">
        <f t="shared" si="1"/>
        <v>0</v>
      </c>
      <c r="AJ17" s="74">
        <f t="shared" si="2"/>
        <v>0</v>
      </c>
      <c r="AK17" s="74">
        <f t="shared" si="3"/>
        <v>0</v>
      </c>
      <c r="AL17" s="74">
        <f t="shared" si="4"/>
        <v>0</v>
      </c>
      <c r="AM17" s="74">
        <f t="shared" si="5"/>
        <v>0</v>
      </c>
      <c r="AN17" s="73">
        <f t="shared" si="6"/>
        <v>0</v>
      </c>
      <c r="AO17" s="23">
        <f t="shared" si="7"/>
        <v>0</v>
      </c>
      <c r="AP17" s="23">
        <f t="shared" si="8"/>
        <v>0</v>
      </c>
    </row>
    <row r="18" spans="1:42" ht="18" customHeight="1">
      <c r="A18" s="38">
        <f t="shared" si="0"/>
        <v>16</v>
      </c>
      <c r="B18" s="98"/>
      <c r="C18" s="98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83"/>
      <c r="AI18" s="74">
        <f t="shared" si="1"/>
        <v>0</v>
      </c>
      <c r="AJ18" s="74">
        <f t="shared" si="2"/>
        <v>0</v>
      </c>
      <c r="AK18" s="74">
        <f t="shared" si="3"/>
        <v>0</v>
      </c>
      <c r="AL18" s="74">
        <f t="shared" si="4"/>
        <v>0</v>
      </c>
      <c r="AM18" s="74">
        <f t="shared" si="5"/>
        <v>0</v>
      </c>
      <c r="AN18" s="73">
        <f t="shared" si="6"/>
        <v>0</v>
      </c>
      <c r="AO18" s="23">
        <f t="shared" si="7"/>
        <v>0</v>
      </c>
      <c r="AP18" s="23">
        <f t="shared" si="8"/>
        <v>0</v>
      </c>
    </row>
    <row r="19" spans="1:42" ht="18" customHeight="1">
      <c r="A19" s="38">
        <f t="shared" si="0"/>
        <v>17</v>
      </c>
      <c r="B19" s="98"/>
      <c r="C19" s="98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83"/>
      <c r="AI19" s="74">
        <f t="shared" si="1"/>
        <v>0</v>
      </c>
      <c r="AJ19" s="74">
        <f t="shared" si="2"/>
        <v>0</v>
      </c>
      <c r="AK19" s="74">
        <f t="shared" si="3"/>
        <v>0</v>
      </c>
      <c r="AL19" s="74">
        <f t="shared" si="4"/>
        <v>0</v>
      </c>
      <c r="AM19" s="74">
        <f t="shared" si="5"/>
        <v>0</v>
      </c>
      <c r="AN19" s="73">
        <f t="shared" si="6"/>
        <v>0</v>
      </c>
      <c r="AO19" s="23">
        <f t="shared" si="7"/>
        <v>0</v>
      </c>
      <c r="AP19" s="23">
        <f t="shared" si="8"/>
        <v>0</v>
      </c>
    </row>
    <row r="20" spans="1:42" ht="18" customHeight="1">
      <c r="A20" s="38">
        <f t="shared" si="0"/>
        <v>18</v>
      </c>
      <c r="B20" s="98"/>
      <c r="C20" s="98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83"/>
      <c r="AI20" s="74">
        <f t="shared" si="1"/>
        <v>0</v>
      </c>
      <c r="AJ20" s="74">
        <f t="shared" si="2"/>
        <v>0</v>
      </c>
      <c r="AK20" s="74">
        <f t="shared" si="3"/>
        <v>0</v>
      </c>
      <c r="AL20" s="74">
        <f t="shared" si="4"/>
        <v>0</v>
      </c>
      <c r="AM20" s="74">
        <f t="shared" si="5"/>
        <v>0</v>
      </c>
      <c r="AN20" s="73">
        <f t="shared" si="6"/>
        <v>0</v>
      </c>
      <c r="AO20" s="23">
        <f t="shared" si="7"/>
        <v>0</v>
      </c>
      <c r="AP20" s="23">
        <f t="shared" si="8"/>
        <v>0</v>
      </c>
    </row>
    <row r="21" spans="1:42" ht="18" customHeight="1">
      <c r="A21" s="38">
        <f t="shared" si="0"/>
        <v>19</v>
      </c>
      <c r="B21" s="98"/>
      <c r="C21" s="98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83"/>
      <c r="AI21" s="74">
        <f t="shared" si="1"/>
        <v>0</v>
      </c>
      <c r="AJ21" s="74">
        <f t="shared" si="2"/>
        <v>0</v>
      </c>
      <c r="AK21" s="74">
        <f t="shared" si="3"/>
        <v>0</v>
      </c>
      <c r="AL21" s="74">
        <f t="shared" si="4"/>
        <v>0</v>
      </c>
      <c r="AM21" s="74">
        <f t="shared" si="5"/>
        <v>0</v>
      </c>
      <c r="AN21" s="73">
        <f t="shared" si="6"/>
        <v>0</v>
      </c>
      <c r="AO21" s="23">
        <f t="shared" si="7"/>
        <v>0</v>
      </c>
      <c r="AP21" s="23">
        <f t="shared" si="8"/>
        <v>0</v>
      </c>
    </row>
    <row r="22" spans="1:42" ht="18" customHeight="1">
      <c r="A22" s="38">
        <f t="shared" si="0"/>
        <v>20</v>
      </c>
      <c r="B22" s="98"/>
      <c r="C22" s="98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83"/>
      <c r="AI22" s="74">
        <f t="shared" si="1"/>
        <v>0</v>
      </c>
      <c r="AJ22" s="74">
        <f t="shared" si="2"/>
        <v>0</v>
      </c>
      <c r="AK22" s="74">
        <f t="shared" si="3"/>
        <v>0</v>
      </c>
      <c r="AL22" s="74">
        <f t="shared" si="4"/>
        <v>0</v>
      </c>
      <c r="AM22" s="74">
        <f t="shared" si="5"/>
        <v>0</v>
      </c>
      <c r="AN22" s="73">
        <f t="shared" si="6"/>
        <v>0</v>
      </c>
      <c r="AO22" s="23">
        <f t="shared" si="7"/>
        <v>0</v>
      </c>
      <c r="AP22" s="23">
        <f t="shared" si="8"/>
        <v>0</v>
      </c>
    </row>
    <row r="23" spans="1:42" ht="18" customHeight="1">
      <c r="A23" s="38">
        <f t="shared" si="0"/>
        <v>21</v>
      </c>
      <c r="B23" s="98"/>
      <c r="C23" s="98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83"/>
      <c r="AI23" s="74">
        <f t="shared" si="1"/>
        <v>0</v>
      </c>
      <c r="AJ23" s="74">
        <f t="shared" si="2"/>
        <v>0</v>
      </c>
      <c r="AK23" s="74">
        <f t="shared" si="3"/>
        <v>0</v>
      </c>
      <c r="AL23" s="74">
        <f t="shared" si="4"/>
        <v>0</v>
      </c>
      <c r="AM23" s="74">
        <f t="shared" si="5"/>
        <v>0</v>
      </c>
      <c r="AN23" s="73">
        <f t="shared" si="6"/>
        <v>0</v>
      </c>
      <c r="AO23" s="23">
        <f t="shared" si="7"/>
        <v>0</v>
      </c>
      <c r="AP23" s="23">
        <f t="shared" si="8"/>
        <v>0</v>
      </c>
    </row>
    <row r="24" spans="1:42" ht="18" customHeight="1">
      <c r="A24" s="38">
        <f t="shared" si="0"/>
        <v>22</v>
      </c>
      <c r="B24" s="98"/>
      <c r="C24" s="98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83"/>
      <c r="AI24" s="74">
        <f t="shared" si="1"/>
        <v>0</v>
      </c>
      <c r="AJ24" s="74">
        <f t="shared" si="2"/>
        <v>0</v>
      </c>
      <c r="AK24" s="74">
        <f t="shared" si="3"/>
        <v>0</v>
      </c>
      <c r="AL24" s="74">
        <f t="shared" si="4"/>
        <v>0</v>
      </c>
      <c r="AM24" s="74">
        <f t="shared" si="5"/>
        <v>0</v>
      </c>
      <c r="AN24" s="73">
        <f t="shared" si="6"/>
        <v>0</v>
      </c>
      <c r="AO24" s="23">
        <f t="shared" si="7"/>
        <v>0</v>
      </c>
      <c r="AP24" s="23">
        <f t="shared" si="8"/>
        <v>0</v>
      </c>
    </row>
    <row r="25" spans="1:42" ht="18" customHeight="1">
      <c r="A25" s="38">
        <f t="shared" si="0"/>
        <v>23</v>
      </c>
      <c r="B25" s="98"/>
      <c r="C25" s="98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83"/>
      <c r="AI25" s="74">
        <f t="shared" si="1"/>
        <v>0</v>
      </c>
      <c r="AJ25" s="74">
        <f t="shared" si="2"/>
        <v>0</v>
      </c>
      <c r="AK25" s="74">
        <f t="shared" si="3"/>
        <v>0</v>
      </c>
      <c r="AL25" s="74">
        <f t="shared" si="4"/>
        <v>0</v>
      </c>
      <c r="AM25" s="74">
        <f t="shared" si="5"/>
        <v>0</v>
      </c>
      <c r="AN25" s="73">
        <f t="shared" si="6"/>
        <v>0</v>
      </c>
      <c r="AO25" s="23">
        <f t="shared" si="7"/>
        <v>0</v>
      </c>
      <c r="AP25" s="23">
        <f t="shared" si="8"/>
        <v>0</v>
      </c>
    </row>
    <row r="26" spans="1:42" ht="18" customHeight="1">
      <c r="A26" s="38">
        <f t="shared" si="0"/>
        <v>24</v>
      </c>
      <c r="B26" s="98"/>
      <c r="C26" s="98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83"/>
      <c r="AI26" s="74">
        <f t="shared" si="1"/>
        <v>0</v>
      </c>
      <c r="AJ26" s="74">
        <f t="shared" si="2"/>
        <v>0</v>
      </c>
      <c r="AK26" s="74">
        <f t="shared" si="3"/>
        <v>0</v>
      </c>
      <c r="AL26" s="74">
        <f t="shared" si="4"/>
        <v>0</v>
      </c>
      <c r="AM26" s="74">
        <f t="shared" si="5"/>
        <v>0</v>
      </c>
      <c r="AN26" s="73">
        <f t="shared" si="6"/>
        <v>0</v>
      </c>
      <c r="AO26" s="23">
        <f t="shared" si="7"/>
        <v>0</v>
      </c>
      <c r="AP26" s="23">
        <f t="shared" si="8"/>
        <v>0</v>
      </c>
    </row>
    <row r="27" spans="1:42" ht="18" customHeight="1">
      <c r="A27" s="38">
        <f t="shared" si="0"/>
        <v>25</v>
      </c>
      <c r="B27" s="98"/>
      <c r="C27" s="98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83"/>
      <c r="AI27" s="74">
        <f>COUNTIF(D27:AH27,"6")</f>
        <v>0</v>
      </c>
      <c r="AJ27" s="74">
        <f>COUNTIF(D27:AH27,"3sJ")</f>
        <v>0</v>
      </c>
      <c r="AK27" s="74">
        <f>COUNTIF(D27:AH27,"2sJ")</f>
        <v>0</v>
      </c>
      <c r="AL27" s="74">
        <f>COUNTIF(D27:AH27,"J")</f>
        <v>0</v>
      </c>
      <c r="AM27" s="74">
        <f>COUNTIF(D27:AH27,"3J")</f>
        <v>0</v>
      </c>
      <c r="AN27" s="73">
        <f>COUNTIF(D27:AH27,"2J")</f>
        <v>0</v>
      </c>
      <c r="AO27" s="23">
        <f>(AI27*5)+(AJ27*3)+(AK27*2)</f>
        <v>0</v>
      </c>
      <c r="AP27" s="23">
        <f>(AL27*5)+(AM27*3)+(AN27*2)</f>
        <v>0</v>
      </c>
    </row>
    <row r="28" spans="1:42" ht="18" customHeight="1">
      <c r="A28" s="38">
        <f t="shared" si="0"/>
        <v>26</v>
      </c>
      <c r="B28" s="98" t="s">
        <v>68</v>
      </c>
      <c r="C28" s="98" t="s">
        <v>69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83"/>
      <c r="AI28" s="74">
        <f>COUNTIF(D28:AH28,"6")</f>
        <v>0</v>
      </c>
      <c r="AJ28" s="74">
        <f>COUNTIF(D28:AH28,"3sJ")</f>
        <v>0</v>
      </c>
      <c r="AK28" s="74">
        <f>COUNTIF(D28:AH28,"2sJ")</f>
        <v>0</v>
      </c>
      <c r="AL28" s="74">
        <f>COUNTIF(D28:AH28,"J")</f>
        <v>0</v>
      </c>
      <c r="AM28" s="74">
        <f>COUNTIF(D28:AH28,"3J")</f>
        <v>0</v>
      </c>
      <c r="AN28" s="73">
        <f>COUNTIF(D28:AH28,"2J")</f>
        <v>0</v>
      </c>
      <c r="AO28" s="23">
        <f>(AI28*5)+(AJ28*3)+(AK28*2)</f>
        <v>0</v>
      </c>
      <c r="AP28" s="23">
        <f>(AL28*5)+(AM28*3)+(AN28*2)</f>
        <v>0</v>
      </c>
    </row>
  </sheetData>
  <sheetProtection/>
  <protectedRanges>
    <protectedRange sqref="B4:C4" name="ApellidosNombre_4"/>
    <protectedRange sqref="B5:C6" name="ApellidosNombre_1"/>
  </protectedRanges>
  <mergeCells count="2">
    <mergeCell ref="D1:I1"/>
    <mergeCell ref="AO1:AP1"/>
  </mergeCells>
  <dataValidations count="1">
    <dataValidation type="list" allowBlank="1" showInputMessage="1" showErrorMessage="1" sqref="D3:AH28">
      <formula1>"---,6,J,3J,2J,3sJ,2sJ"</formula1>
    </dataValidation>
  </dataValidations>
  <printOptions/>
  <pageMargins left="0.1968503937007874" right="0.1968503937007874" top="1.0236220472440944" bottom="0.1968503937007874" header="0.31496062992125984" footer="0.2755905511811024"/>
  <pageSetup horizontalDpi="300" verticalDpi="300" orientation="landscape" paperSize="9" scale="71" r:id="rId2"/>
  <headerFooter alignWithMargins="0">
    <oddHeader>&amp;L&amp;G&amp;C&amp;10J =  Justificada     6= No Justificada
E = Enfermedad      F = Fuga
antes recreo = 3 H.     después recreo = 2 H.&amp;R&amp;"-,Negrita"&amp;14  XºX Primaria
2012-13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8"/>
  <sheetViews>
    <sheetView showGridLines="0" showZeros="0" zoomScalePageLayoutView="0" workbookViewId="0" topLeftCell="A1">
      <pane xSplit="3" topLeftCell="D1" activePane="topRight" state="frozen"/>
      <selection pane="topLeft" activeCell="A1" sqref="A1"/>
      <selection pane="topRight" activeCell="A2" sqref="A2"/>
    </sheetView>
  </sheetViews>
  <sheetFormatPr defaultColWidth="11.421875" defaultRowHeight="15" outlineLevelCol="1"/>
  <cols>
    <col min="1" max="1" width="3.00390625" style="0" customWidth="1"/>
    <col min="2" max="2" width="16.8515625" style="0" customWidth="1"/>
    <col min="3" max="3" width="17.28125" style="0" customWidth="1"/>
    <col min="4" max="33" width="3.421875" style="0" customWidth="1"/>
    <col min="34" max="34" width="3.57421875" style="0" customWidth="1" outlineLevel="1"/>
    <col min="35" max="35" width="4.28125" style="0" customWidth="1" outlineLevel="1"/>
    <col min="36" max="36" width="4.57421875" style="0" customWidth="1" outlineLevel="1"/>
    <col min="37" max="37" width="3.57421875" style="0" customWidth="1" outlineLevel="1"/>
    <col min="38" max="39" width="4.140625" style="0" customWidth="1" outlineLevel="1"/>
    <col min="40" max="41" width="5.8515625" style="0" customWidth="1"/>
  </cols>
  <sheetData>
    <row r="1" spans="3:41" ht="21.75" customHeight="1">
      <c r="C1" s="15" t="s">
        <v>0</v>
      </c>
      <c r="D1" s="104" t="s">
        <v>10</v>
      </c>
      <c r="E1" s="104"/>
      <c r="F1" s="104"/>
      <c r="G1" s="104"/>
      <c r="H1" s="104"/>
      <c r="I1" s="104"/>
      <c r="AN1" s="105" t="s">
        <v>43</v>
      </c>
      <c r="AO1" s="105"/>
    </row>
    <row r="2" spans="1:41" ht="28.5" customHeight="1" thickBot="1">
      <c r="A2" s="2" t="s">
        <v>1</v>
      </c>
      <c r="B2" s="3" t="s">
        <v>2</v>
      </c>
      <c r="C2" s="4" t="s">
        <v>3</v>
      </c>
      <c r="D2" s="85">
        <v>1</v>
      </c>
      <c r="E2" s="71">
        <v>2</v>
      </c>
      <c r="F2" s="71">
        <v>3</v>
      </c>
      <c r="G2" s="71">
        <v>4</v>
      </c>
      <c r="H2" s="71">
        <v>5</v>
      </c>
      <c r="I2" s="71">
        <v>6</v>
      </c>
      <c r="J2" s="71">
        <v>7</v>
      </c>
      <c r="K2" s="71">
        <v>8</v>
      </c>
      <c r="L2" s="71">
        <v>9</v>
      </c>
      <c r="M2" s="6">
        <v>10</v>
      </c>
      <c r="N2" s="6">
        <v>11</v>
      </c>
      <c r="O2" s="6">
        <v>12</v>
      </c>
      <c r="P2" s="6">
        <v>13</v>
      </c>
      <c r="Q2" s="6">
        <v>14</v>
      </c>
      <c r="R2" s="71">
        <v>15</v>
      </c>
      <c r="S2" s="71">
        <v>16</v>
      </c>
      <c r="T2" s="6">
        <v>17</v>
      </c>
      <c r="U2" s="6">
        <v>18</v>
      </c>
      <c r="V2" s="6">
        <v>19</v>
      </c>
      <c r="W2" s="6">
        <v>20</v>
      </c>
      <c r="X2" s="6">
        <v>21</v>
      </c>
      <c r="Y2" s="71">
        <v>22</v>
      </c>
      <c r="Z2" s="71">
        <v>23</v>
      </c>
      <c r="AA2" s="6">
        <v>24</v>
      </c>
      <c r="AB2" s="6">
        <v>25</v>
      </c>
      <c r="AC2" s="6">
        <v>26</v>
      </c>
      <c r="AD2" s="6">
        <v>27</v>
      </c>
      <c r="AE2" s="6">
        <v>28</v>
      </c>
      <c r="AF2" s="71">
        <v>29</v>
      </c>
      <c r="AG2" s="86">
        <v>30</v>
      </c>
      <c r="AH2" s="84">
        <v>6</v>
      </c>
      <c r="AI2" s="79" t="s">
        <v>47</v>
      </c>
      <c r="AJ2" s="79" t="s">
        <v>46</v>
      </c>
      <c r="AK2" s="76" t="s">
        <v>27</v>
      </c>
      <c r="AL2" s="80" t="s">
        <v>44</v>
      </c>
      <c r="AM2" s="80" t="s">
        <v>45</v>
      </c>
      <c r="AN2" s="81" t="s">
        <v>48</v>
      </c>
      <c r="AO2" s="82" t="s">
        <v>49</v>
      </c>
    </row>
    <row r="3" spans="1:41" ht="18" customHeight="1" thickTop="1">
      <c r="A3" s="7">
        <f>'Asistencia Mensual'!A3</f>
        <v>1</v>
      </c>
      <c r="B3" s="24" t="str">
        <f>'Asistencia Mensual'!B3</f>
        <v>Alemán Sosa</v>
      </c>
      <c r="C3" s="24" t="str">
        <f>'Asistencia Mensual'!C3</f>
        <v>Ana</v>
      </c>
      <c r="D3" s="87"/>
      <c r="E3" s="87"/>
      <c r="F3" s="87"/>
      <c r="G3" s="87"/>
      <c r="H3" s="87"/>
      <c r="I3" s="87"/>
      <c r="J3" s="87"/>
      <c r="K3" s="87"/>
      <c r="L3" s="87"/>
      <c r="M3" s="77"/>
      <c r="N3" s="77"/>
      <c r="O3" s="77"/>
      <c r="P3" s="77"/>
      <c r="Q3" s="77"/>
      <c r="R3" s="87"/>
      <c r="S3" s="87"/>
      <c r="T3" s="77"/>
      <c r="U3" s="77"/>
      <c r="V3" s="77"/>
      <c r="W3" s="77">
        <v>6</v>
      </c>
      <c r="X3" s="77">
        <v>6</v>
      </c>
      <c r="Y3" s="87"/>
      <c r="Z3" s="87"/>
      <c r="AA3" s="77">
        <v>6</v>
      </c>
      <c r="AB3" s="77"/>
      <c r="AC3" s="77">
        <v>6</v>
      </c>
      <c r="AD3" s="77"/>
      <c r="AE3" s="77">
        <v>6</v>
      </c>
      <c r="AF3" s="87"/>
      <c r="AG3" s="88"/>
      <c r="AH3" s="74">
        <f aca="true" t="shared" si="0" ref="AH3:AH28">COUNTIF(D3:AG3,"6")</f>
        <v>5</v>
      </c>
      <c r="AI3" s="74">
        <f aca="true" t="shared" si="1" ref="AI3:AI28">COUNTIF(D3:AG3,"3sJ")</f>
        <v>0</v>
      </c>
      <c r="AJ3" s="74">
        <f aca="true" t="shared" si="2" ref="AJ3:AJ28">COUNTIF(D3:AG3,"2sJ")</f>
        <v>0</v>
      </c>
      <c r="AK3" s="74">
        <f aca="true" t="shared" si="3" ref="AK3:AK28">COUNTIF(D3:AG3,"J")</f>
        <v>0</v>
      </c>
      <c r="AL3" s="74">
        <f aca="true" t="shared" si="4" ref="AL3:AL28">COUNTIF(D3:AG3,"3J")</f>
        <v>0</v>
      </c>
      <c r="AM3" s="73">
        <f aca="true" t="shared" si="5" ref="AM3:AM28">COUNTIF(D3:AG3,"2J")</f>
        <v>0</v>
      </c>
      <c r="AN3" s="23">
        <f>(AH3*5)+(AI3*3)+(AJ3*2)</f>
        <v>25</v>
      </c>
      <c r="AO3" s="23">
        <f>(AK3*5)+(AL3*3)+(AM3*2)</f>
        <v>0</v>
      </c>
    </row>
    <row r="4" spans="1:41" ht="18" customHeight="1">
      <c r="A4" s="7">
        <f>'Asistencia Mensual'!A4</f>
        <v>2</v>
      </c>
      <c r="B4" s="24" t="str">
        <f>'Asistencia Mensual'!B4</f>
        <v>Bentos Guerra</v>
      </c>
      <c r="C4" s="24" t="str">
        <f>'Asistencia Mensual'!C4</f>
        <v>Claudia</v>
      </c>
      <c r="D4" s="87"/>
      <c r="E4" s="87"/>
      <c r="F4" s="87"/>
      <c r="G4" s="87"/>
      <c r="H4" s="87"/>
      <c r="I4" s="87"/>
      <c r="J4" s="87"/>
      <c r="K4" s="87"/>
      <c r="L4" s="87"/>
      <c r="M4" s="77"/>
      <c r="N4" s="77"/>
      <c r="O4" s="77"/>
      <c r="P4" s="77"/>
      <c r="Q4" s="77"/>
      <c r="R4" s="87"/>
      <c r="S4" s="87"/>
      <c r="T4" s="77"/>
      <c r="U4" s="77"/>
      <c r="V4" s="77"/>
      <c r="W4" s="77"/>
      <c r="X4" s="77"/>
      <c r="Y4" s="87"/>
      <c r="Z4" s="87"/>
      <c r="AA4" s="77"/>
      <c r="AB4" s="77"/>
      <c r="AC4" s="77"/>
      <c r="AD4" s="77"/>
      <c r="AE4" s="77"/>
      <c r="AF4" s="87"/>
      <c r="AG4" s="88"/>
      <c r="AH4" s="74">
        <f t="shared" si="0"/>
        <v>0</v>
      </c>
      <c r="AI4" s="74">
        <f t="shared" si="1"/>
        <v>0</v>
      </c>
      <c r="AJ4" s="74">
        <f t="shared" si="2"/>
        <v>0</v>
      </c>
      <c r="AK4" s="74">
        <f t="shared" si="3"/>
        <v>0</v>
      </c>
      <c r="AL4" s="74">
        <f t="shared" si="4"/>
        <v>0</v>
      </c>
      <c r="AM4" s="73">
        <f t="shared" si="5"/>
        <v>0</v>
      </c>
      <c r="AN4" s="23">
        <f>(AH4*5)+(AI4*3)+(AJ4*2)</f>
        <v>0</v>
      </c>
      <c r="AO4" s="23">
        <f>(AK4*5)+(AL4*3)+(AM4*2)</f>
        <v>0</v>
      </c>
    </row>
    <row r="5" spans="1:41" ht="18" customHeight="1">
      <c r="A5" s="7">
        <f>'Asistencia Mensual'!A5</f>
        <v>3</v>
      </c>
      <c r="B5" s="24" t="str">
        <f>'Asistencia Mensual'!B5</f>
        <v>Piojo Cachondo</v>
      </c>
      <c r="C5" s="24" t="str">
        <f>'Asistencia Mensual'!C5</f>
        <v>Bartolomé</v>
      </c>
      <c r="D5" s="87"/>
      <c r="E5" s="87"/>
      <c r="F5" s="87"/>
      <c r="G5" s="87"/>
      <c r="H5" s="87"/>
      <c r="I5" s="87"/>
      <c r="J5" s="87"/>
      <c r="K5" s="87"/>
      <c r="L5" s="87"/>
      <c r="M5" s="77"/>
      <c r="N5" s="77"/>
      <c r="O5" s="77"/>
      <c r="P5" s="77"/>
      <c r="Q5" s="77"/>
      <c r="R5" s="87"/>
      <c r="S5" s="87"/>
      <c r="T5" s="77"/>
      <c r="U5" s="77"/>
      <c r="V5" s="77"/>
      <c r="W5" s="77"/>
      <c r="X5" s="77"/>
      <c r="Y5" s="87"/>
      <c r="Z5" s="87"/>
      <c r="AA5" s="77"/>
      <c r="AB5" s="77"/>
      <c r="AC5" s="77"/>
      <c r="AD5" s="77"/>
      <c r="AE5" s="77"/>
      <c r="AF5" s="87"/>
      <c r="AG5" s="88"/>
      <c r="AH5" s="74">
        <f t="shared" si="0"/>
        <v>0</v>
      </c>
      <c r="AI5" s="74">
        <f t="shared" si="1"/>
        <v>0</v>
      </c>
      <c r="AJ5" s="74">
        <f t="shared" si="2"/>
        <v>0</v>
      </c>
      <c r="AK5" s="74">
        <f t="shared" si="3"/>
        <v>0</v>
      </c>
      <c r="AL5" s="74">
        <f t="shared" si="4"/>
        <v>0</v>
      </c>
      <c r="AM5" s="73">
        <f t="shared" si="5"/>
        <v>0</v>
      </c>
      <c r="AN5" s="23">
        <f aca="true" t="shared" si="6" ref="AN5:AN25">(AH5*5)+(AI5*3)+(AJ5*2)</f>
        <v>0</v>
      </c>
      <c r="AO5" s="23">
        <f aca="true" t="shared" si="7" ref="AO5:AO25">(AK5*5)+(AL5*3)+(AM5*2)</f>
        <v>0</v>
      </c>
    </row>
    <row r="6" spans="1:41" ht="18" customHeight="1">
      <c r="A6" s="7">
        <f>'Asistencia Mensual'!A6</f>
        <v>4</v>
      </c>
      <c r="B6" s="24" t="str">
        <f>'Asistencia Mensual'!B6</f>
        <v>Díaz González</v>
      </c>
      <c r="C6" s="24" t="str">
        <f>'Asistencia Mensual'!C6</f>
        <v>Pedro</v>
      </c>
      <c r="D6" s="87"/>
      <c r="E6" s="87"/>
      <c r="F6" s="87"/>
      <c r="G6" s="87"/>
      <c r="H6" s="87"/>
      <c r="I6" s="87"/>
      <c r="J6" s="87"/>
      <c r="K6" s="87"/>
      <c r="L6" s="87"/>
      <c r="M6" s="77"/>
      <c r="N6" s="77"/>
      <c r="O6" s="77"/>
      <c r="P6" s="77"/>
      <c r="Q6" s="77"/>
      <c r="R6" s="87"/>
      <c r="S6" s="87"/>
      <c r="T6" s="77"/>
      <c r="U6" s="77"/>
      <c r="V6" s="77"/>
      <c r="W6" s="77"/>
      <c r="X6" s="77"/>
      <c r="Y6" s="87"/>
      <c r="Z6" s="87"/>
      <c r="AA6" s="77"/>
      <c r="AB6" s="77"/>
      <c r="AC6" s="77"/>
      <c r="AD6" s="77"/>
      <c r="AE6" s="77"/>
      <c r="AF6" s="87"/>
      <c r="AG6" s="88"/>
      <c r="AH6" s="74">
        <f t="shared" si="0"/>
        <v>0</v>
      </c>
      <c r="AI6" s="74">
        <f t="shared" si="1"/>
        <v>0</v>
      </c>
      <c r="AJ6" s="74">
        <f t="shared" si="2"/>
        <v>0</v>
      </c>
      <c r="AK6" s="74">
        <f t="shared" si="3"/>
        <v>0</v>
      </c>
      <c r="AL6" s="74">
        <f t="shared" si="4"/>
        <v>0</v>
      </c>
      <c r="AM6" s="73">
        <f t="shared" si="5"/>
        <v>0</v>
      </c>
      <c r="AN6" s="23">
        <f t="shared" si="6"/>
        <v>0</v>
      </c>
      <c r="AO6" s="23">
        <f t="shared" si="7"/>
        <v>0</v>
      </c>
    </row>
    <row r="7" spans="1:41" ht="18" customHeight="1">
      <c r="A7" s="7">
        <f>'Asistencia Mensual'!A7</f>
        <v>5</v>
      </c>
      <c r="B7" s="24" t="str">
        <f>'Asistencia Mensual'!B7</f>
        <v>Hernández Gutiérrez</v>
      </c>
      <c r="C7" s="24" t="str">
        <f>'Asistencia Mensual'!C7</f>
        <v>Herminia</v>
      </c>
      <c r="D7" s="87"/>
      <c r="E7" s="87"/>
      <c r="F7" s="87"/>
      <c r="G7" s="87"/>
      <c r="H7" s="87"/>
      <c r="I7" s="87"/>
      <c r="J7" s="87"/>
      <c r="K7" s="87"/>
      <c r="L7" s="87"/>
      <c r="M7" s="77"/>
      <c r="N7" s="77"/>
      <c r="O7" s="77"/>
      <c r="P7" s="77"/>
      <c r="Q7" s="77"/>
      <c r="R7" s="87"/>
      <c r="S7" s="87"/>
      <c r="T7" s="77"/>
      <c r="U7" s="77"/>
      <c r="V7" s="77"/>
      <c r="W7" s="77"/>
      <c r="X7" s="77"/>
      <c r="Y7" s="87"/>
      <c r="Z7" s="87"/>
      <c r="AA7" s="77"/>
      <c r="AB7" s="77"/>
      <c r="AC7" s="77"/>
      <c r="AD7" s="77"/>
      <c r="AE7" s="77"/>
      <c r="AF7" s="87"/>
      <c r="AG7" s="88"/>
      <c r="AH7" s="74">
        <f t="shared" si="0"/>
        <v>0</v>
      </c>
      <c r="AI7" s="74">
        <f t="shared" si="1"/>
        <v>0</v>
      </c>
      <c r="AJ7" s="74">
        <f t="shared" si="2"/>
        <v>0</v>
      </c>
      <c r="AK7" s="74">
        <f t="shared" si="3"/>
        <v>0</v>
      </c>
      <c r="AL7" s="74">
        <f t="shared" si="4"/>
        <v>0</v>
      </c>
      <c r="AM7" s="73">
        <f t="shared" si="5"/>
        <v>0</v>
      </c>
      <c r="AN7" s="23">
        <f t="shared" si="6"/>
        <v>0</v>
      </c>
      <c r="AO7" s="23">
        <f t="shared" si="7"/>
        <v>0</v>
      </c>
    </row>
    <row r="8" spans="1:41" ht="18" customHeight="1">
      <c r="A8" s="7">
        <f>'Asistencia Mensual'!A8</f>
        <v>6</v>
      </c>
      <c r="B8" s="24" t="str">
        <f>'Asistencia Mensual'!B8</f>
        <v>Jiménez Carreño</v>
      </c>
      <c r="C8" s="24" t="str">
        <f>'Asistencia Mensual'!C8</f>
        <v>Bartolomé</v>
      </c>
      <c r="D8" s="87"/>
      <c r="E8" s="87"/>
      <c r="F8" s="87"/>
      <c r="G8" s="87"/>
      <c r="H8" s="87"/>
      <c r="I8" s="87"/>
      <c r="J8" s="87"/>
      <c r="K8" s="87"/>
      <c r="L8" s="87"/>
      <c r="M8" s="77"/>
      <c r="N8" s="77"/>
      <c r="O8" s="77"/>
      <c r="P8" s="77"/>
      <c r="Q8" s="77"/>
      <c r="R8" s="87"/>
      <c r="S8" s="87"/>
      <c r="T8" s="77"/>
      <c r="U8" s="77"/>
      <c r="V8" s="77"/>
      <c r="W8" s="77"/>
      <c r="X8" s="77"/>
      <c r="Y8" s="87"/>
      <c r="Z8" s="87"/>
      <c r="AA8" s="77"/>
      <c r="AB8" s="77"/>
      <c r="AC8" s="77"/>
      <c r="AD8" s="77"/>
      <c r="AE8" s="77"/>
      <c r="AF8" s="87"/>
      <c r="AG8" s="88"/>
      <c r="AH8" s="74">
        <f t="shared" si="0"/>
        <v>0</v>
      </c>
      <c r="AI8" s="74">
        <f t="shared" si="1"/>
        <v>0</v>
      </c>
      <c r="AJ8" s="74">
        <f t="shared" si="2"/>
        <v>0</v>
      </c>
      <c r="AK8" s="74">
        <f t="shared" si="3"/>
        <v>0</v>
      </c>
      <c r="AL8" s="74">
        <f t="shared" si="4"/>
        <v>0</v>
      </c>
      <c r="AM8" s="73">
        <f t="shared" si="5"/>
        <v>0</v>
      </c>
      <c r="AN8" s="23">
        <f t="shared" si="6"/>
        <v>0</v>
      </c>
      <c r="AO8" s="23">
        <f t="shared" si="7"/>
        <v>0</v>
      </c>
    </row>
    <row r="9" spans="1:41" ht="18" customHeight="1">
      <c r="A9" s="7">
        <f>'Asistencia Mensual'!A9</f>
        <v>7</v>
      </c>
      <c r="B9" s="24" t="str">
        <f>'Asistencia Mensual'!B9</f>
        <v>Jiménez Carreño</v>
      </c>
      <c r="C9" s="24" t="str">
        <f>'Asistencia Mensual'!C9</f>
        <v>José</v>
      </c>
      <c r="D9" s="87"/>
      <c r="E9" s="87"/>
      <c r="F9" s="87"/>
      <c r="G9" s="87"/>
      <c r="H9" s="87"/>
      <c r="I9" s="87"/>
      <c r="J9" s="87"/>
      <c r="K9" s="87"/>
      <c r="L9" s="87"/>
      <c r="M9" s="77"/>
      <c r="N9" s="77"/>
      <c r="O9" s="77"/>
      <c r="P9" s="77"/>
      <c r="Q9" s="77"/>
      <c r="R9" s="87"/>
      <c r="S9" s="87"/>
      <c r="T9" s="77"/>
      <c r="U9" s="77"/>
      <c r="V9" s="77"/>
      <c r="W9" s="77"/>
      <c r="X9" s="77"/>
      <c r="Y9" s="87"/>
      <c r="Z9" s="87"/>
      <c r="AA9" s="77"/>
      <c r="AB9" s="77"/>
      <c r="AC9" s="77"/>
      <c r="AD9" s="77"/>
      <c r="AE9" s="77"/>
      <c r="AF9" s="87"/>
      <c r="AG9" s="88"/>
      <c r="AH9" s="74">
        <f t="shared" si="0"/>
        <v>0</v>
      </c>
      <c r="AI9" s="74">
        <f t="shared" si="1"/>
        <v>0</v>
      </c>
      <c r="AJ9" s="74">
        <f t="shared" si="2"/>
        <v>0</v>
      </c>
      <c r="AK9" s="74">
        <f t="shared" si="3"/>
        <v>0</v>
      </c>
      <c r="AL9" s="74">
        <f t="shared" si="4"/>
        <v>0</v>
      </c>
      <c r="AM9" s="73">
        <f t="shared" si="5"/>
        <v>0</v>
      </c>
      <c r="AN9" s="23">
        <f t="shared" si="6"/>
        <v>0</v>
      </c>
      <c r="AO9" s="23">
        <f t="shared" si="7"/>
        <v>0</v>
      </c>
    </row>
    <row r="10" spans="1:41" ht="18" customHeight="1">
      <c r="A10" s="7">
        <f>'Asistencia Mensual'!A10</f>
        <v>8</v>
      </c>
      <c r="B10" s="24" t="str">
        <f>'Asistencia Mensual'!B10</f>
        <v>Morales Hernán</v>
      </c>
      <c r="C10" s="24" t="str">
        <f>'Asistencia Mensual'!C10</f>
        <v>Concepción</v>
      </c>
      <c r="D10" s="87"/>
      <c r="E10" s="87"/>
      <c r="F10" s="87"/>
      <c r="G10" s="87"/>
      <c r="H10" s="87"/>
      <c r="I10" s="87"/>
      <c r="J10" s="87"/>
      <c r="K10" s="87"/>
      <c r="L10" s="87"/>
      <c r="M10" s="77"/>
      <c r="N10" s="77"/>
      <c r="O10" s="77"/>
      <c r="P10" s="77"/>
      <c r="Q10" s="77"/>
      <c r="R10" s="87"/>
      <c r="S10" s="87"/>
      <c r="T10" s="77"/>
      <c r="U10" s="77"/>
      <c r="V10" s="77"/>
      <c r="W10" s="77"/>
      <c r="X10" s="77"/>
      <c r="Y10" s="87"/>
      <c r="Z10" s="87"/>
      <c r="AA10" s="77"/>
      <c r="AB10" s="77"/>
      <c r="AC10" s="77"/>
      <c r="AD10" s="77"/>
      <c r="AE10" s="77"/>
      <c r="AF10" s="87"/>
      <c r="AG10" s="88"/>
      <c r="AH10" s="74">
        <f t="shared" si="0"/>
        <v>0</v>
      </c>
      <c r="AI10" s="74">
        <f t="shared" si="1"/>
        <v>0</v>
      </c>
      <c r="AJ10" s="74">
        <f t="shared" si="2"/>
        <v>0</v>
      </c>
      <c r="AK10" s="74">
        <f t="shared" si="3"/>
        <v>0</v>
      </c>
      <c r="AL10" s="74">
        <f t="shared" si="4"/>
        <v>0</v>
      </c>
      <c r="AM10" s="73">
        <f t="shared" si="5"/>
        <v>0</v>
      </c>
      <c r="AN10" s="23">
        <f t="shared" si="6"/>
        <v>0</v>
      </c>
      <c r="AO10" s="23">
        <f t="shared" si="7"/>
        <v>0</v>
      </c>
    </row>
    <row r="11" spans="1:41" ht="18" customHeight="1">
      <c r="A11" s="7">
        <f>'Asistencia Mensual'!A11</f>
        <v>9</v>
      </c>
      <c r="B11" s="24" t="str">
        <f>'Asistencia Mensual'!B11</f>
        <v>Nuez Barreto</v>
      </c>
      <c r="C11" s="24" t="str">
        <f>'Asistencia Mensual'!C11</f>
        <v>Ramón</v>
      </c>
      <c r="D11" s="87"/>
      <c r="E11" s="87"/>
      <c r="F11" s="87"/>
      <c r="G11" s="87"/>
      <c r="H11" s="87"/>
      <c r="I11" s="87"/>
      <c r="J11" s="87"/>
      <c r="K11" s="87"/>
      <c r="L11" s="87"/>
      <c r="M11" s="77"/>
      <c r="N11" s="77"/>
      <c r="O11" s="77"/>
      <c r="P11" s="77"/>
      <c r="Q11" s="77"/>
      <c r="R11" s="87"/>
      <c r="S11" s="87"/>
      <c r="T11" s="77"/>
      <c r="U11" s="77"/>
      <c r="V11" s="77"/>
      <c r="W11" s="77"/>
      <c r="X11" s="77"/>
      <c r="Y11" s="87"/>
      <c r="Z11" s="87"/>
      <c r="AA11" s="77"/>
      <c r="AB11" s="77"/>
      <c r="AC11" s="77"/>
      <c r="AD11" s="77"/>
      <c r="AE11" s="77"/>
      <c r="AF11" s="87"/>
      <c r="AG11" s="88"/>
      <c r="AH11" s="74">
        <f t="shared" si="0"/>
        <v>0</v>
      </c>
      <c r="AI11" s="74">
        <f t="shared" si="1"/>
        <v>0</v>
      </c>
      <c r="AJ11" s="74">
        <f t="shared" si="2"/>
        <v>0</v>
      </c>
      <c r="AK11" s="74">
        <f t="shared" si="3"/>
        <v>0</v>
      </c>
      <c r="AL11" s="74">
        <f t="shared" si="4"/>
        <v>0</v>
      </c>
      <c r="AM11" s="73">
        <f t="shared" si="5"/>
        <v>0</v>
      </c>
      <c r="AN11" s="23">
        <f t="shared" si="6"/>
        <v>0</v>
      </c>
      <c r="AO11" s="23">
        <f t="shared" si="7"/>
        <v>0</v>
      </c>
    </row>
    <row r="12" spans="1:41" ht="18" customHeight="1">
      <c r="A12" s="7">
        <f>'Asistencia Mensual'!A12</f>
        <v>10</v>
      </c>
      <c r="B12" s="24">
        <f>'Asistencia Mensual'!B12</f>
        <v>0</v>
      </c>
      <c r="C12" s="24">
        <f>'Asistencia Mensual'!C12</f>
        <v>0</v>
      </c>
      <c r="D12" s="87"/>
      <c r="E12" s="87"/>
      <c r="F12" s="87"/>
      <c r="G12" s="87"/>
      <c r="H12" s="87"/>
      <c r="I12" s="87"/>
      <c r="J12" s="87"/>
      <c r="K12" s="87"/>
      <c r="L12" s="87"/>
      <c r="M12" s="77"/>
      <c r="N12" s="77"/>
      <c r="O12" s="77"/>
      <c r="P12" s="77"/>
      <c r="Q12" s="77"/>
      <c r="R12" s="87"/>
      <c r="S12" s="87"/>
      <c r="T12" s="77"/>
      <c r="U12" s="77"/>
      <c r="V12" s="77"/>
      <c r="W12" s="77"/>
      <c r="X12" s="77"/>
      <c r="Y12" s="87"/>
      <c r="Z12" s="87"/>
      <c r="AA12" s="77"/>
      <c r="AB12" s="77"/>
      <c r="AC12" s="77"/>
      <c r="AD12" s="77"/>
      <c r="AE12" s="77"/>
      <c r="AF12" s="87"/>
      <c r="AG12" s="88"/>
      <c r="AH12" s="74">
        <f t="shared" si="0"/>
        <v>0</v>
      </c>
      <c r="AI12" s="74">
        <f t="shared" si="1"/>
        <v>0</v>
      </c>
      <c r="AJ12" s="74">
        <f t="shared" si="2"/>
        <v>0</v>
      </c>
      <c r="AK12" s="74">
        <f t="shared" si="3"/>
        <v>0</v>
      </c>
      <c r="AL12" s="74">
        <f t="shared" si="4"/>
        <v>0</v>
      </c>
      <c r="AM12" s="73">
        <f t="shared" si="5"/>
        <v>0</v>
      </c>
      <c r="AN12" s="23">
        <f t="shared" si="6"/>
        <v>0</v>
      </c>
      <c r="AO12" s="23">
        <f t="shared" si="7"/>
        <v>0</v>
      </c>
    </row>
    <row r="13" spans="1:41" ht="18" customHeight="1">
      <c r="A13" s="7">
        <f>'Asistencia Mensual'!A13</f>
        <v>11</v>
      </c>
      <c r="B13" s="24">
        <f>'Asistencia Mensual'!B13</f>
        <v>0</v>
      </c>
      <c r="C13" s="24"/>
      <c r="D13" s="87"/>
      <c r="E13" s="87"/>
      <c r="F13" s="87"/>
      <c r="G13" s="87"/>
      <c r="H13" s="87"/>
      <c r="I13" s="87"/>
      <c r="J13" s="87"/>
      <c r="K13" s="87"/>
      <c r="L13" s="87"/>
      <c r="M13" s="77"/>
      <c r="N13" s="77"/>
      <c r="O13" s="77"/>
      <c r="P13" s="77"/>
      <c r="Q13" s="77"/>
      <c r="R13" s="87"/>
      <c r="S13" s="87"/>
      <c r="T13" s="77"/>
      <c r="U13" s="77"/>
      <c r="V13" s="77"/>
      <c r="W13" s="77"/>
      <c r="X13" s="77"/>
      <c r="Y13" s="87"/>
      <c r="Z13" s="87"/>
      <c r="AA13" s="77"/>
      <c r="AB13" s="77"/>
      <c r="AC13" s="77"/>
      <c r="AD13" s="77"/>
      <c r="AE13" s="77"/>
      <c r="AF13" s="87"/>
      <c r="AG13" s="88"/>
      <c r="AH13" s="74">
        <f t="shared" si="0"/>
        <v>0</v>
      </c>
      <c r="AI13" s="74">
        <f t="shared" si="1"/>
        <v>0</v>
      </c>
      <c r="AJ13" s="74">
        <f t="shared" si="2"/>
        <v>0</v>
      </c>
      <c r="AK13" s="74">
        <f t="shared" si="3"/>
        <v>0</v>
      </c>
      <c r="AL13" s="74">
        <f t="shared" si="4"/>
        <v>0</v>
      </c>
      <c r="AM13" s="73">
        <f t="shared" si="5"/>
        <v>0</v>
      </c>
      <c r="AN13" s="23">
        <f t="shared" si="6"/>
        <v>0</v>
      </c>
      <c r="AO13" s="23">
        <f t="shared" si="7"/>
        <v>0</v>
      </c>
    </row>
    <row r="14" spans="1:41" ht="18" customHeight="1">
      <c r="A14" s="7">
        <f>'Asistencia Mensual'!A14</f>
        <v>12</v>
      </c>
      <c r="B14" s="24">
        <f>'Asistencia Mensual'!B14</f>
        <v>0</v>
      </c>
      <c r="C14" s="24"/>
      <c r="D14" s="87"/>
      <c r="E14" s="87"/>
      <c r="F14" s="87"/>
      <c r="G14" s="87"/>
      <c r="H14" s="87"/>
      <c r="I14" s="87"/>
      <c r="J14" s="87"/>
      <c r="K14" s="87"/>
      <c r="L14" s="87"/>
      <c r="M14" s="77"/>
      <c r="N14" s="77"/>
      <c r="O14" s="77"/>
      <c r="P14" s="77"/>
      <c r="Q14" s="77"/>
      <c r="R14" s="87"/>
      <c r="S14" s="87"/>
      <c r="T14" s="77"/>
      <c r="U14" s="77"/>
      <c r="V14" s="77"/>
      <c r="W14" s="77"/>
      <c r="X14" s="77"/>
      <c r="Y14" s="87"/>
      <c r="Z14" s="87"/>
      <c r="AA14" s="77"/>
      <c r="AB14" s="77"/>
      <c r="AC14" s="77"/>
      <c r="AD14" s="77"/>
      <c r="AE14" s="77"/>
      <c r="AF14" s="87"/>
      <c r="AG14" s="88"/>
      <c r="AH14" s="74">
        <f t="shared" si="0"/>
        <v>0</v>
      </c>
      <c r="AI14" s="74">
        <f t="shared" si="1"/>
        <v>0</v>
      </c>
      <c r="AJ14" s="74">
        <f t="shared" si="2"/>
        <v>0</v>
      </c>
      <c r="AK14" s="74">
        <f t="shared" si="3"/>
        <v>0</v>
      </c>
      <c r="AL14" s="74">
        <f t="shared" si="4"/>
        <v>0</v>
      </c>
      <c r="AM14" s="73">
        <f t="shared" si="5"/>
        <v>0</v>
      </c>
      <c r="AN14" s="23">
        <f t="shared" si="6"/>
        <v>0</v>
      </c>
      <c r="AO14" s="23">
        <f t="shared" si="7"/>
        <v>0</v>
      </c>
    </row>
    <row r="15" spans="1:41" ht="18" customHeight="1">
      <c r="A15" s="7">
        <f>'Asistencia Mensual'!A15</f>
        <v>13</v>
      </c>
      <c r="B15" s="24"/>
      <c r="C15" s="24"/>
      <c r="D15" s="87"/>
      <c r="E15" s="87"/>
      <c r="F15" s="87"/>
      <c r="G15" s="87"/>
      <c r="H15" s="87"/>
      <c r="I15" s="87"/>
      <c r="J15" s="87"/>
      <c r="K15" s="87"/>
      <c r="L15" s="87"/>
      <c r="M15" s="77"/>
      <c r="N15" s="77"/>
      <c r="O15" s="77"/>
      <c r="P15" s="77"/>
      <c r="Q15" s="77"/>
      <c r="R15" s="87"/>
      <c r="S15" s="87"/>
      <c r="T15" s="77"/>
      <c r="U15" s="77"/>
      <c r="V15" s="77"/>
      <c r="W15" s="77"/>
      <c r="X15" s="77"/>
      <c r="Y15" s="87"/>
      <c r="Z15" s="87"/>
      <c r="AA15" s="77"/>
      <c r="AB15" s="77"/>
      <c r="AC15" s="77"/>
      <c r="AD15" s="77"/>
      <c r="AE15" s="77"/>
      <c r="AF15" s="87"/>
      <c r="AG15" s="88"/>
      <c r="AH15" s="74">
        <f t="shared" si="0"/>
        <v>0</v>
      </c>
      <c r="AI15" s="74">
        <f t="shared" si="1"/>
        <v>0</v>
      </c>
      <c r="AJ15" s="74">
        <f t="shared" si="2"/>
        <v>0</v>
      </c>
      <c r="AK15" s="74">
        <f t="shared" si="3"/>
        <v>0</v>
      </c>
      <c r="AL15" s="74">
        <f t="shared" si="4"/>
        <v>0</v>
      </c>
      <c r="AM15" s="73">
        <f t="shared" si="5"/>
        <v>0</v>
      </c>
      <c r="AN15" s="23">
        <f t="shared" si="6"/>
        <v>0</v>
      </c>
      <c r="AO15" s="23">
        <f t="shared" si="7"/>
        <v>0</v>
      </c>
    </row>
    <row r="16" spans="1:41" ht="18" customHeight="1">
      <c r="A16" s="7">
        <f>'Asistencia Mensual'!A16</f>
        <v>14</v>
      </c>
      <c r="B16" s="24"/>
      <c r="C16" s="24"/>
      <c r="D16" s="87"/>
      <c r="E16" s="87"/>
      <c r="F16" s="87"/>
      <c r="G16" s="87"/>
      <c r="H16" s="87"/>
      <c r="I16" s="87"/>
      <c r="J16" s="87"/>
      <c r="K16" s="87"/>
      <c r="L16" s="87"/>
      <c r="M16" s="77"/>
      <c r="N16" s="77"/>
      <c r="O16" s="77"/>
      <c r="P16" s="77"/>
      <c r="Q16" s="77"/>
      <c r="R16" s="87"/>
      <c r="S16" s="87"/>
      <c r="T16" s="77"/>
      <c r="U16" s="77"/>
      <c r="V16" s="77"/>
      <c r="W16" s="77"/>
      <c r="X16" s="77"/>
      <c r="Y16" s="87"/>
      <c r="Z16" s="87"/>
      <c r="AA16" s="77"/>
      <c r="AB16" s="77"/>
      <c r="AC16" s="77"/>
      <c r="AD16" s="77"/>
      <c r="AE16" s="77"/>
      <c r="AF16" s="87"/>
      <c r="AG16" s="88"/>
      <c r="AH16" s="74">
        <f t="shared" si="0"/>
        <v>0</v>
      </c>
      <c r="AI16" s="74">
        <f t="shared" si="1"/>
        <v>0</v>
      </c>
      <c r="AJ16" s="74">
        <f t="shared" si="2"/>
        <v>0</v>
      </c>
      <c r="AK16" s="74">
        <f t="shared" si="3"/>
        <v>0</v>
      </c>
      <c r="AL16" s="74">
        <f t="shared" si="4"/>
        <v>0</v>
      </c>
      <c r="AM16" s="73">
        <f t="shared" si="5"/>
        <v>0</v>
      </c>
      <c r="AN16" s="23">
        <f t="shared" si="6"/>
        <v>0</v>
      </c>
      <c r="AO16" s="23">
        <f t="shared" si="7"/>
        <v>0</v>
      </c>
    </row>
    <row r="17" spans="1:41" ht="18" customHeight="1">
      <c r="A17" s="7">
        <f>'Asistencia Mensual'!A17</f>
        <v>15</v>
      </c>
      <c r="B17" s="24"/>
      <c r="C17" s="24"/>
      <c r="D17" s="87"/>
      <c r="E17" s="87"/>
      <c r="F17" s="87"/>
      <c r="G17" s="87"/>
      <c r="H17" s="87"/>
      <c r="I17" s="87"/>
      <c r="J17" s="87"/>
      <c r="K17" s="87"/>
      <c r="L17" s="87"/>
      <c r="M17" s="77"/>
      <c r="N17" s="77"/>
      <c r="O17" s="77"/>
      <c r="P17" s="77"/>
      <c r="Q17" s="77"/>
      <c r="R17" s="87"/>
      <c r="S17" s="87"/>
      <c r="T17" s="77"/>
      <c r="U17" s="77"/>
      <c r="V17" s="77"/>
      <c r="W17" s="77"/>
      <c r="X17" s="77"/>
      <c r="Y17" s="87"/>
      <c r="Z17" s="87"/>
      <c r="AA17" s="77"/>
      <c r="AB17" s="77"/>
      <c r="AC17" s="77"/>
      <c r="AD17" s="77"/>
      <c r="AE17" s="77"/>
      <c r="AF17" s="87"/>
      <c r="AG17" s="88"/>
      <c r="AH17" s="74">
        <f t="shared" si="0"/>
        <v>0</v>
      </c>
      <c r="AI17" s="74">
        <f t="shared" si="1"/>
        <v>0</v>
      </c>
      <c r="AJ17" s="74">
        <f t="shared" si="2"/>
        <v>0</v>
      </c>
      <c r="AK17" s="74">
        <f t="shared" si="3"/>
        <v>0</v>
      </c>
      <c r="AL17" s="74">
        <f t="shared" si="4"/>
        <v>0</v>
      </c>
      <c r="AM17" s="73">
        <f t="shared" si="5"/>
        <v>0</v>
      </c>
      <c r="AN17" s="23">
        <f t="shared" si="6"/>
        <v>0</v>
      </c>
      <c r="AO17" s="23">
        <f t="shared" si="7"/>
        <v>0</v>
      </c>
    </row>
    <row r="18" spans="1:41" ht="18" customHeight="1">
      <c r="A18" s="7">
        <f>'Asistencia Mensual'!A18</f>
        <v>16</v>
      </c>
      <c r="B18" s="24"/>
      <c r="C18" s="24"/>
      <c r="D18" s="87"/>
      <c r="E18" s="87"/>
      <c r="F18" s="87"/>
      <c r="G18" s="87"/>
      <c r="H18" s="87"/>
      <c r="I18" s="87"/>
      <c r="J18" s="87"/>
      <c r="K18" s="87"/>
      <c r="L18" s="87"/>
      <c r="M18" s="77"/>
      <c r="N18" s="77"/>
      <c r="O18" s="77"/>
      <c r="P18" s="77"/>
      <c r="Q18" s="77"/>
      <c r="R18" s="87"/>
      <c r="S18" s="87"/>
      <c r="T18" s="77"/>
      <c r="U18" s="77"/>
      <c r="V18" s="77"/>
      <c r="W18" s="77"/>
      <c r="X18" s="77"/>
      <c r="Y18" s="87"/>
      <c r="Z18" s="87"/>
      <c r="AA18" s="77"/>
      <c r="AB18" s="77"/>
      <c r="AC18" s="77"/>
      <c r="AD18" s="77"/>
      <c r="AE18" s="77"/>
      <c r="AF18" s="87"/>
      <c r="AG18" s="88"/>
      <c r="AH18" s="74">
        <f t="shared" si="0"/>
        <v>0</v>
      </c>
      <c r="AI18" s="74">
        <f t="shared" si="1"/>
        <v>0</v>
      </c>
      <c r="AJ18" s="74">
        <f t="shared" si="2"/>
        <v>0</v>
      </c>
      <c r="AK18" s="74">
        <f t="shared" si="3"/>
        <v>0</v>
      </c>
      <c r="AL18" s="74">
        <f t="shared" si="4"/>
        <v>0</v>
      </c>
      <c r="AM18" s="73">
        <f t="shared" si="5"/>
        <v>0</v>
      </c>
      <c r="AN18" s="23">
        <f t="shared" si="6"/>
        <v>0</v>
      </c>
      <c r="AO18" s="23">
        <f t="shared" si="7"/>
        <v>0</v>
      </c>
    </row>
    <row r="19" spans="1:41" ht="18" customHeight="1">
      <c r="A19" s="7">
        <f>'Asistencia Mensual'!A19</f>
        <v>17</v>
      </c>
      <c r="B19" s="24"/>
      <c r="C19" s="24"/>
      <c r="D19" s="87"/>
      <c r="E19" s="87"/>
      <c r="F19" s="87"/>
      <c r="G19" s="87"/>
      <c r="H19" s="87"/>
      <c r="I19" s="87"/>
      <c r="J19" s="87"/>
      <c r="K19" s="87"/>
      <c r="L19" s="87"/>
      <c r="M19" s="77"/>
      <c r="N19" s="77"/>
      <c r="O19" s="77"/>
      <c r="P19" s="77"/>
      <c r="Q19" s="77"/>
      <c r="R19" s="87"/>
      <c r="S19" s="87"/>
      <c r="T19" s="77"/>
      <c r="U19" s="77"/>
      <c r="V19" s="77"/>
      <c r="W19" s="77"/>
      <c r="X19" s="77"/>
      <c r="Y19" s="87"/>
      <c r="Z19" s="87"/>
      <c r="AA19" s="77"/>
      <c r="AB19" s="77"/>
      <c r="AC19" s="77"/>
      <c r="AD19" s="77"/>
      <c r="AE19" s="77"/>
      <c r="AF19" s="87"/>
      <c r="AG19" s="88"/>
      <c r="AH19" s="74">
        <f t="shared" si="0"/>
        <v>0</v>
      </c>
      <c r="AI19" s="74">
        <f t="shared" si="1"/>
        <v>0</v>
      </c>
      <c r="AJ19" s="74">
        <f t="shared" si="2"/>
        <v>0</v>
      </c>
      <c r="AK19" s="74">
        <f t="shared" si="3"/>
        <v>0</v>
      </c>
      <c r="AL19" s="74">
        <f t="shared" si="4"/>
        <v>0</v>
      </c>
      <c r="AM19" s="73">
        <f t="shared" si="5"/>
        <v>0</v>
      </c>
      <c r="AN19" s="23">
        <f t="shared" si="6"/>
        <v>0</v>
      </c>
      <c r="AO19" s="23">
        <f t="shared" si="7"/>
        <v>0</v>
      </c>
    </row>
    <row r="20" spans="1:41" ht="18" customHeight="1">
      <c r="A20" s="7">
        <f>'Asistencia Mensual'!A20</f>
        <v>18</v>
      </c>
      <c r="B20" s="24"/>
      <c r="C20" s="24"/>
      <c r="D20" s="87"/>
      <c r="E20" s="87"/>
      <c r="F20" s="87"/>
      <c r="G20" s="87"/>
      <c r="H20" s="87"/>
      <c r="I20" s="87"/>
      <c r="J20" s="87"/>
      <c r="K20" s="87"/>
      <c r="L20" s="87"/>
      <c r="M20" s="77"/>
      <c r="N20" s="77"/>
      <c r="O20" s="77"/>
      <c r="P20" s="77"/>
      <c r="Q20" s="77"/>
      <c r="R20" s="87"/>
      <c r="S20" s="87"/>
      <c r="T20" s="77"/>
      <c r="U20" s="77"/>
      <c r="V20" s="77"/>
      <c r="W20" s="77"/>
      <c r="X20" s="77"/>
      <c r="Y20" s="87"/>
      <c r="Z20" s="87"/>
      <c r="AA20" s="77"/>
      <c r="AB20" s="77"/>
      <c r="AC20" s="77"/>
      <c r="AD20" s="77"/>
      <c r="AE20" s="77"/>
      <c r="AF20" s="87"/>
      <c r="AG20" s="88"/>
      <c r="AH20" s="74">
        <f t="shared" si="0"/>
        <v>0</v>
      </c>
      <c r="AI20" s="74">
        <f t="shared" si="1"/>
        <v>0</v>
      </c>
      <c r="AJ20" s="74">
        <f t="shared" si="2"/>
        <v>0</v>
      </c>
      <c r="AK20" s="74">
        <f t="shared" si="3"/>
        <v>0</v>
      </c>
      <c r="AL20" s="74">
        <f t="shared" si="4"/>
        <v>0</v>
      </c>
      <c r="AM20" s="73">
        <f t="shared" si="5"/>
        <v>0</v>
      </c>
      <c r="AN20" s="23">
        <f t="shared" si="6"/>
        <v>0</v>
      </c>
      <c r="AO20" s="23">
        <f t="shared" si="7"/>
        <v>0</v>
      </c>
    </row>
    <row r="21" spans="1:41" ht="18" customHeight="1">
      <c r="A21" s="7">
        <f>'Asistencia Mensual'!A21</f>
        <v>19</v>
      </c>
      <c r="B21" s="24"/>
      <c r="C21" s="24"/>
      <c r="D21" s="87"/>
      <c r="E21" s="87"/>
      <c r="F21" s="87"/>
      <c r="G21" s="87"/>
      <c r="H21" s="87"/>
      <c r="I21" s="87"/>
      <c r="J21" s="87"/>
      <c r="K21" s="87"/>
      <c r="L21" s="87"/>
      <c r="M21" s="77"/>
      <c r="N21" s="77"/>
      <c r="O21" s="77"/>
      <c r="P21" s="77"/>
      <c r="Q21" s="77"/>
      <c r="R21" s="87"/>
      <c r="S21" s="87"/>
      <c r="T21" s="77"/>
      <c r="U21" s="77"/>
      <c r="V21" s="77"/>
      <c r="W21" s="77"/>
      <c r="X21" s="77"/>
      <c r="Y21" s="87"/>
      <c r="Z21" s="87"/>
      <c r="AA21" s="77"/>
      <c r="AB21" s="77"/>
      <c r="AC21" s="77"/>
      <c r="AD21" s="77"/>
      <c r="AE21" s="77"/>
      <c r="AF21" s="87"/>
      <c r="AG21" s="88"/>
      <c r="AH21" s="74">
        <f t="shared" si="0"/>
        <v>0</v>
      </c>
      <c r="AI21" s="74">
        <f t="shared" si="1"/>
        <v>0</v>
      </c>
      <c r="AJ21" s="74">
        <f t="shared" si="2"/>
        <v>0</v>
      </c>
      <c r="AK21" s="74">
        <f t="shared" si="3"/>
        <v>0</v>
      </c>
      <c r="AL21" s="74">
        <f t="shared" si="4"/>
        <v>0</v>
      </c>
      <c r="AM21" s="73">
        <f t="shared" si="5"/>
        <v>0</v>
      </c>
      <c r="AN21" s="23">
        <f t="shared" si="6"/>
        <v>0</v>
      </c>
      <c r="AO21" s="23">
        <f t="shared" si="7"/>
        <v>0</v>
      </c>
    </row>
    <row r="22" spans="1:41" ht="18" customHeight="1">
      <c r="A22" s="7">
        <f>'Asistencia Mensual'!A22</f>
        <v>20</v>
      </c>
      <c r="B22" s="24"/>
      <c r="C22" s="24"/>
      <c r="D22" s="87"/>
      <c r="E22" s="87"/>
      <c r="F22" s="87"/>
      <c r="G22" s="87"/>
      <c r="H22" s="87"/>
      <c r="I22" s="87"/>
      <c r="J22" s="87"/>
      <c r="K22" s="87"/>
      <c r="L22" s="87"/>
      <c r="M22" s="77"/>
      <c r="N22" s="77"/>
      <c r="O22" s="77"/>
      <c r="P22" s="77"/>
      <c r="Q22" s="77"/>
      <c r="R22" s="87"/>
      <c r="S22" s="87"/>
      <c r="T22" s="77"/>
      <c r="U22" s="77"/>
      <c r="V22" s="77"/>
      <c r="W22" s="77"/>
      <c r="X22" s="77"/>
      <c r="Y22" s="87"/>
      <c r="Z22" s="87"/>
      <c r="AA22" s="77"/>
      <c r="AB22" s="77"/>
      <c r="AC22" s="77"/>
      <c r="AD22" s="77"/>
      <c r="AE22" s="77"/>
      <c r="AF22" s="87"/>
      <c r="AG22" s="88"/>
      <c r="AH22" s="74">
        <f t="shared" si="0"/>
        <v>0</v>
      </c>
      <c r="AI22" s="74">
        <f t="shared" si="1"/>
        <v>0</v>
      </c>
      <c r="AJ22" s="74">
        <f t="shared" si="2"/>
        <v>0</v>
      </c>
      <c r="AK22" s="74">
        <f t="shared" si="3"/>
        <v>0</v>
      </c>
      <c r="AL22" s="74">
        <f t="shared" si="4"/>
        <v>0</v>
      </c>
      <c r="AM22" s="73">
        <f t="shared" si="5"/>
        <v>0</v>
      </c>
      <c r="AN22" s="23">
        <f t="shared" si="6"/>
        <v>0</v>
      </c>
      <c r="AO22" s="23">
        <f t="shared" si="7"/>
        <v>0</v>
      </c>
    </row>
    <row r="23" spans="1:41" ht="18" customHeight="1">
      <c r="A23" s="7">
        <f>'Asistencia Mensual'!A23</f>
        <v>21</v>
      </c>
      <c r="B23" s="24"/>
      <c r="C23" s="24"/>
      <c r="D23" s="87"/>
      <c r="E23" s="87"/>
      <c r="F23" s="87"/>
      <c r="G23" s="87"/>
      <c r="H23" s="87"/>
      <c r="I23" s="87"/>
      <c r="J23" s="87"/>
      <c r="K23" s="87"/>
      <c r="L23" s="87"/>
      <c r="M23" s="77"/>
      <c r="N23" s="77"/>
      <c r="O23" s="77"/>
      <c r="P23" s="77"/>
      <c r="Q23" s="77"/>
      <c r="R23" s="87"/>
      <c r="S23" s="87"/>
      <c r="T23" s="77"/>
      <c r="U23" s="77"/>
      <c r="V23" s="77"/>
      <c r="W23" s="77"/>
      <c r="X23" s="77"/>
      <c r="Y23" s="87"/>
      <c r="Z23" s="87"/>
      <c r="AA23" s="77"/>
      <c r="AB23" s="77"/>
      <c r="AC23" s="77"/>
      <c r="AD23" s="77"/>
      <c r="AE23" s="77"/>
      <c r="AF23" s="87"/>
      <c r="AG23" s="88"/>
      <c r="AH23" s="74">
        <f t="shared" si="0"/>
        <v>0</v>
      </c>
      <c r="AI23" s="74">
        <f t="shared" si="1"/>
        <v>0</v>
      </c>
      <c r="AJ23" s="74">
        <f t="shared" si="2"/>
        <v>0</v>
      </c>
      <c r="AK23" s="74">
        <f t="shared" si="3"/>
        <v>0</v>
      </c>
      <c r="AL23" s="74">
        <f t="shared" si="4"/>
        <v>0</v>
      </c>
      <c r="AM23" s="73">
        <f t="shared" si="5"/>
        <v>0</v>
      </c>
      <c r="AN23" s="23">
        <f t="shared" si="6"/>
        <v>0</v>
      </c>
      <c r="AO23" s="23">
        <f t="shared" si="7"/>
        <v>0</v>
      </c>
    </row>
    <row r="24" spans="1:41" ht="18" customHeight="1">
      <c r="A24" s="7">
        <f>'Asistencia Mensual'!A24</f>
        <v>22</v>
      </c>
      <c r="B24" s="24"/>
      <c r="C24" s="24"/>
      <c r="D24" s="87"/>
      <c r="E24" s="87"/>
      <c r="F24" s="87"/>
      <c r="G24" s="87"/>
      <c r="H24" s="87"/>
      <c r="I24" s="87"/>
      <c r="J24" s="87"/>
      <c r="K24" s="87"/>
      <c r="L24" s="87"/>
      <c r="M24" s="77"/>
      <c r="N24" s="77"/>
      <c r="O24" s="77"/>
      <c r="P24" s="77"/>
      <c r="Q24" s="77"/>
      <c r="R24" s="87"/>
      <c r="S24" s="87"/>
      <c r="T24" s="77"/>
      <c r="U24" s="77"/>
      <c r="V24" s="77"/>
      <c r="W24" s="77"/>
      <c r="X24" s="77"/>
      <c r="Y24" s="87"/>
      <c r="Z24" s="87"/>
      <c r="AA24" s="77"/>
      <c r="AB24" s="77"/>
      <c r="AC24" s="77"/>
      <c r="AD24" s="77"/>
      <c r="AE24" s="77"/>
      <c r="AF24" s="87"/>
      <c r="AG24" s="88"/>
      <c r="AH24" s="74">
        <f t="shared" si="0"/>
        <v>0</v>
      </c>
      <c r="AI24" s="74">
        <f t="shared" si="1"/>
        <v>0</v>
      </c>
      <c r="AJ24" s="74">
        <f t="shared" si="2"/>
        <v>0</v>
      </c>
      <c r="AK24" s="74">
        <f t="shared" si="3"/>
        <v>0</v>
      </c>
      <c r="AL24" s="74">
        <f t="shared" si="4"/>
        <v>0</v>
      </c>
      <c r="AM24" s="73">
        <f t="shared" si="5"/>
        <v>0</v>
      </c>
      <c r="AN24" s="23">
        <f t="shared" si="6"/>
        <v>0</v>
      </c>
      <c r="AO24" s="23">
        <f t="shared" si="7"/>
        <v>0</v>
      </c>
    </row>
    <row r="25" spans="1:41" ht="18" customHeight="1">
      <c r="A25" s="7">
        <f>'Asistencia Mensual'!A25</f>
        <v>23</v>
      </c>
      <c r="B25" s="24"/>
      <c r="C25" s="24"/>
      <c r="D25" s="87"/>
      <c r="E25" s="87"/>
      <c r="F25" s="87"/>
      <c r="G25" s="87"/>
      <c r="H25" s="87"/>
      <c r="I25" s="87"/>
      <c r="J25" s="87"/>
      <c r="K25" s="87"/>
      <c r="L25" s="87"/>
      <c r="M25" s="77"/>
      <c r="N25" s="77"/>
      <c r="O25" s="77"/>
      <c r="P25" s="77"/>
      <c r="Q25" s="77"/>
      <c r="R25" s="87"/>
      <c r="S25" s="87"/>
      <c r="T25" s="77"/>
      <c r="U25" s="77"/>
      <c r="V25" s="77"/>
      <c r="W25" s="77"/>
      <c r="X25" s="77"/>
      <c r="Y25" s="87"/>
      <c r="Z25" s="87"/>
      <c r="AA25" s="77"/>
      <c r="AB25" s="77"/>
      <c r="AC25" s="77"/>
      <c r="AD25" s="77"/>
      <c r="AE25" s="77"/>
      <c r="AF25" s="87"/>
      <c r="AG25" s="88"/>
      <c r="AH25" s="74">
        <f t="shared" si="0"/>
        <v>0</v>
      </c>
      <c r="AI25" s="74">
        <f t="shared" si="1"/>
        <v>0</v>
      </c>
      <c r="AJ25" s="74">
        <f t="shared" si="2"/>
        <v>0</v>
      </c>
      <c r="AK25" s="74">
        <f t="shared" si="3"/>
        <v>0</v>
      </c>
      <c r="AL25" s="74">
        <f t="shared" si="4"/>
        <v>0</v>
      </c>
      <c r="AM25" s="73">
        <f t="shared" si="5"/>
        <v>0</v>
      </c>
      <c r="AN25" s="23">
        <f t="shared" si="6"/>
        <v>0</v>
      </c>
      <c r="AO25" s="23">
        <f t="shared" si="7"/>
        <v>0</v>
      </c>
    </row>
    <row r="26" spans="1:41" ht="18" customHeight="1">
      <c r="A26" s="7">
        <f>'Asistencia Mensual'!A26</f>
        <v>24</v>
      </c>
      <c r="B26" s="24"/>
      <c r="C26" s="24"/>
      <c r="D26" s="87"/>
      <c r="E26" s="87"/>
      <c r="F26" s="87"/>
      <c r="G26" s="87"/>
      <c r="H26" s="87"/>
      <c r="I26" s="87"/>
      <c r="J26" s="87"/>
      <c r="K26" s="87"/>
      <c r="L26" s="87"/>
      <c r="M26" s="77"/>
      <c r="N26" s="77"/>
      <c r="O26" s="77"/>
      <c r="P26" s="77"/>
      <c r="Q26" s="77"/>
      <c r="R26" s="87"/>
      <c r="S26" s="87"/>
      <c r="T26" s="77"/>
      <c r="U26" s="77"/>
      <c r="V26" s="77"/>
      <c r="W26" s="77"/>
      <c r="X26" s="77"/>
      <c r="Y26" s="87"/>
      <c r="Z26" s="87"/>
      <c r="AA26" s="77"/>
      <c r="AB26" s="77"/>
      <c r="AC26" s="77"/>
      <c r="AD26" s="77"/>
      <c r="AE26" s="77"/>
      <c r="AF26" s="87"/>
      <c r="AG26" s="88"/>
      <c r="AH26" s="74">
        <f t="shared" si="0"/>
        <v>0</v>
      </c>
      <c r="AI26" s="74">
        <f t="shared" si="1"/>
        <v>0</v>
      </c>
      <c r="AJ26" s="74">
        <f t="shared" si="2"/>
        <v>0</v>
      </c>
      <c r="AK26" s="74">
        <f t="shared" si="3"/>
        <v>0</v>
      </c>
      <c r="AL26" s="74">
        <f t="shared" si="4"/>
        <v>0</v>
      </c>
      <c r="AM26" s="73">
        <f t="shared" si="5"/>
        <v>0</v>
      </c>
      <c r="AN26" s="23">
        <f>(AH26*5)+(AI26*3)+(AJ26*2)</f>
        <v>0</v>
      </c>
      <c r="AO26" s="23">
        <f>(AK26*5)+(AL26*3)+(AM26*2)</f>
        <v>0</v>
      </c>
    </row>
    <row r="27" spans="1:41" ht="18" customHeight="1">
      <c r="A27" s="7">
        <f>'Asistencia Mensual'!A27</f>
        <v>25</v>
      </c>
      <c r="B27" s="24"/>
      <c r="C27" s="24"/>
      <c r="D27" s="87"/>
      <c r="E27" s="87"/>
      <c r="F27" s="87"/>
      <c r="G27" s="87"/>
      <c r="H27" s="87"/>
      <c r="I27" s="87"/>
      <c r="J27" s="87"/>
      <c r="K27" s="87"/>
      <c r="L27" s="87"/>
      <c r="M27" s="77"/>
      <c r="N27" s="77"/>
      <c r="O27" s="77"/>
      <c r="P27" s="77"/>
      <c r="Q27" s="77"/>
      <c r="R27" s="87"/>
      <c r="S27" s="87"/>
      <c r="T27" s="77"/>
      <c r="U27" s="77"/>
      <c r="V27" s="77"/>
      <c r="W27" s="77"/>
      <c r="X27" s="77"/>
      <c r="Y27" s="87"/>
      <c r="Z27" s="87"/>
      <c r="AA27" s="77"/>
      <c r="AB27" s="77"/>
      <c r="AC27" s="77"/>
      <c r="AD27" s="77"/>
      <c r="AE27" s="77"/>
      <c r="AF27" s="87"/>
      <c r="AG27" s="88"/>
      <c r="AH27" s="74">
        <f t="shared" si="0"/>
        <v>0</v>
      </c>
      <c r="AI27" s="74">
        <f t="shared" si="1"/>
        <v>0</v>
      </c>
      <c r="AJ27" s="74">
        <f t="shared" si="2"/>
        <v>0</v>
      </c>
      <c r="AK27" s="74">
        <f t="shared" si="3"/>
        <v>0</v>
      </c>
      <c r="AL27" s="74">
        <f t="shared" si="4"/>
        <v>0</v>
      </c>
      <c r="AM27" s="73">
        <f t="shared" si="5"/>
        <v>0</v>
      </c>
      <c r="AN27" s="23">
        <f>(AH27*5)+(AI27*3)+(AJ27*2)</f>
        <v>0</v>
      </c>
      <c r="AO27" s="23">
        <f>(AK27*5)+(AL27*3)+(AM27*2)</f>
        <v>0</v>
      </c>
    </row>
    <row r="28" spans="1:41" ht="18" customHeight="1">
      <c r="A28" s="7">
        <f>'Asistencia Mensual'!A28</f>
        <v>26</v>
      </c>
      <c r="B28" s="24"/>
      <c r="C28" s="24"/>
      <c r="D28" s="87"/>
      <c r="E28" s="87"/>
      <c r="F28" s="87"/>
      <c r="G28" s="87"/>
      <c r="H28" s="87"/>
      <c r="I28" s="87"/>
      <c r="J28" s="87"/>
      <c r="K28" s="87"/>
      <c r="L28" s="87"/>
      <c r="M28" s="77"/>
      <c r="N28" s="77"/>
      <c r="O28" s="77"/>
      <c r="P28" s="77"/>
      <c r="Q28" s="77"/>
      <c r="R28" s="87"/>
      <c r="S28" s="87"/>
      <c r="T28" s="77"/>
      <c r="U28" s="77"/>
      <c r="V28" s="77"/>
      <c r="W28" s="77"/>
      <c r="X28" s="77"/>
      <c r="Y28" s="87"/>
      <c r="Z28" s="87"/>
      <c r="AA28" s="77"/>
      <c r="AB28" s="77"/>
      <c r="AC28" s="77"/>
      <c r="AD28" s="77"/>
      <c r="AE28" s="77"/>
      <c r="AF28" s="87"/>
      <c r="AG28" s="88"/>
      <c r="AH28" s="74">
        <f t="shared" si="0"/>
        <v>0</v>
      </c>
      <c r="AI28" s="74">
        <f t="shared" si="1"/>
        <v>0</v>
      </c>
      <c r="AJ28" s="74">
        <f t="shared" si="2"/>
        <v>0</v>
      </c>
      <c r="AK28" s="74">
        <f t="shared" si="3"/>
        <v>0</v>
      </c>
      <c r="AL28" s="74">
        <f t="shared" si="4"/>
        <v>0</v>
      </c>
      <c r="AM28" s="73">
        <f t="shared" si="5"/>
        <v>0</v>
      </c>
      <c r="AN28" s="23">
        <f>(AH28*5)+(AI28*3)+(AJ28*2)</f>
        <v>0</v>
      </c>
      <c r="AO28" s="23">
        <f>(AK28*5)+(AL28*3)+(AM28*2)</f>
        <v>0</v>
      </c>
    </row>
  </sheetData>
  <sheetProtection/>
  <protectedRanges>
    <protectedRange sqref="B3:C28" name="ApellidosNombre_1"/>
  </protectedRanges>
  <mergeCells count="2">
    <mergeCell ref="D1:I1"/>
    <mergeCell ref="AN1:AO1"/>
  </mergeCells>
  <dataValidations count="1">
    <dataValidation type="list" allowBlank="1" showInputMessage="1" showErrorMessage="1" sqref="D3:AG28">
      <formula1>"---,6,J,3J,2J,3sJ,2sJ"</formula1>
    </dataValidation>
  </dataValidations>
  <printOptions/>
  <pageMargins left="0.35433070866141736" right="0.15748031496062992" top="1.0236220472440944" bottom="0.1968503937007874" header="0.31496062992125984" footer="0.5118110236220472"/>
  <pageSetup horizontalDpi="300" verticalDpi="300" orientation="landscape" paperSize="9" scale="66" r:id="rId2"/>
  <headerFooter alignWithMargins="0">
    <oddHeader>&amp;L&amp;G&amp;C&amp;10J =  Justificada     6= No Justificada
E = Enfermedad      F = Fuga
antes recreo = 3 H.     después recreo = 2 H.&amp;R&amp;"-,Negrita"&amp;14___º___  Ed. Primaria
2012-13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8"/>
  <sheetViews>
    <sheetView showGridLines="0" showZeros="0" zoomScalePageLayoutView="0" workbookViewId="0" topLeftCell="A1">
      <pane xSplit="3" topLeftCell="D1" activePane="topRight" state="frozen"/>
      <selection pane="topLeft" activeCell="A1" sqref="A1"/>
      <selection pane="topRight" activeCell="A2" sqref="A2"/>
    </sheetView>
  </sheetViews>
  <sheetFormatPr defaultColWidth="11.421875" defaultRowHeight="15" outlineLevelCol="1"/>
  <cols>
    <col min="1" max="1" width="3.00390625" style="0" customWidth="1"/>
    <col min="2" max="2" width="16.8515625" style="0" customWidth="1"/>
    <col min="3" max="3" width="17.28125" style="0" customWidth="1"/>
    <col min="4" max="34" width="3.421875" style="0" customWidth="1"/>
    <col min="35" max="35" width="3.57421875" style="0" hidden="1" customWidth="1" outlineLevel="1"/>
    <col min="36" max="36" width="4.28125" style="0" hidden="1" customWidth="1" outlineLevel="1"/>
    <col min="37" max="37" width="4.57421875" style="0" hidden="1" customWidth="1" outlineLevel="1"/>
    <col min="38" max="38" width="3.57421875" style="0" hidden="1" customWidth="1" outlineLevel="1"/>
    <col min="39" max="40" width="4.140625" style="0" hidden="1" customWidth="1" outlineLevel="1"/>
    <col min="41" max="41" width="5.8515625" style="0" customWidth="1" collapsed="1"/>
    <col min="42" max="42" width="5.8515625" style="0" customWidth="1"/>
  </cols>
  <sheetData>
    <row r="1" spans="3:42" ht="21.75" customHeight="1">
      <c r="C1" s="15" t="s">
        <v>0</v>
      </c>
      <c r="D1" s="104" t="s">
        <v>11</v>
      </c>
      <c r="E1" s="104"/>
      <c r="F1" s="104"/>
      <c r="G1" s="104"/>
      <c r="H1" s="104"/>
      <c r="I1" s="104"/>
      <c r="AO1" s="105" t="s">
        <v>43</v>
      </c>
      <c r="AP1" s="105"/>
    </row>
    <row r="2" spans="1:42" ht="28.5" customHeight="1" thickBot="1">
      <c r="A2" s="2" t="s">
        <v>1</v>
      </c>
      <c r="B2" s="3" t="s">
        <v>2</v>
      </c>
      <c r="C2" s="4" t="s">
        <v>3</v>
      </c>
      <c r="D2" s="5">
        <v>1</v>
      </c>
      <c r="E2" s="6">
        <v>2</v>
      </c>
      <c r="F2" s="6">
        <v>3</v>
      </c>
      <c r="G2" s="6">
        <v>4</v>
      </c>
      <c r="H2" s="6">
        <v>5</v>
      </c>
      <c r="I2" s="71">
        <v>6</v>
      </c>
      <c r="J2" s="71">
        <v>7</v>
      </c>
      <c r="K2" s="6">
        <v>8</v>
      </c>
      <c r="L2" s="6">
        <v>9</v>
      </c>
      <c r="M2" s="6">
        <v>10</v>
      </c>
      <c r="N2" s="6">
        <v>11</v>
      </c>
      <c r="O2" s="6">
        <v>12</v>
      </c>
      <c r="P2" s="71">
        <v>13</v>
      </c>
      <c r="Q2" s="71">
        <v>14</v>
      </c>
      <c r="R2" s="6">
        <v>15</v>
      </c>
      <c r="S2" s="6">
        <v>16</v>
      </c>
      <c r="T2" s="6">
        <v>17</v>
      </c>
      <c r="U2" s="6">
        <v>18</v>
      </c>
      <c r="V2" s="6">
        <v>19</v>
      </c>
      <c r="W2" s="71">
        <v>20</v>
      </c>
      <c r="X2" s="71">
        <v>21</v>
      </c>
      <c r="Y2" s="6">
        <v>22</v>
      </c>
      <c r="Z2" s="6">
        <v>23</v>
      </c>
      <c r="AA2" s="71">
        <v>24</v>
      </c>
      <c r="AB2" s="6">
        <v>25</v>
      </c>
      <c r="AC2" s="6">
        <v>26</v>
      </c>
      <c r="AD2" s="71">
        <v>27</v>
      </c>
      <c r="AE2" s="71">
        <v>28</v>
      </c>
      <c r="AF2" s="6">
        <v>29</v>
      </c>
      <c r="AG2" s="6">
        <v>30</v>
      </c>
      <c r="AH2" s="6">
        <v>31</v>
      </c>
      <c r="AI2" s="75">
        <v>6</v>
      </c>
      <c r="AJ2" s="79" t="s">
        <v>47</v>
      </c>
      <c r="AK2" s="79" t="s">
        <v>46</v>
      </c>
      <c r="AL2" s="76" t="s">
        <v>27</v>
      </c>
      <c r="AM2" s="80" t="s">
        <v>44</v>
      </c>
      <c r="AN2" s="80" t="s">
        <v>45</v>
      </c>
      <c r="AO2" s="81" t="s">
        <v>48</v>
      </c>
      <c r="AP2" s="82" t="s">
        <v>49</v>
      </c>
    </row>
    <row r="3" spans="1:42" ht="18" customHeight="1" thickTop="1">
      <c r="A3" s="7">
        <f>'Asistencia Mensual'!A3</f>
        <v>1</v>
      </c>
      <c r="B3" s="24" t="str">
        <f>'Asistencia Mensual'!B3</f>
        <v>Alemán Sosa</v>
      </c>
      <c r="C3" s="24" t="str">
        <f>'Asistencia Mensual'!C3</f>
        <v>Ana</v>
      </c>
      <c r="D3" s="77"/>
      <c r="E3" s="77"/>
      <c r="F3" s="77"/>
      <c r="G3" s="77"/>
      <c r="H3" s="77"/>
      <c r="I3" s="87"/>
      <c r="J3" s="87"/>
      <c r="K3" s="77"/>
      <c r="L3" s="77"/>
      <c r="M3" s="77"/>
      <c r="N3" s="77"/>
      <c r="O3" s="77"/>
      <c r="P3" s="87"/>
      <c r="Q3" s="87"/>
      <c r="R3" s="77"/>
      <c r="S3" s="77"/>
      <c r="T3" s="77"/>
      <c r="U3" s="77"/>
      <c r="V3" s="77"/>
      <c r="W3" s="87"/>
      <c r="X3" s="87"/>
      <c r="Y3" s="77"/>
      <c r="Z3" s="77"/>
      <c r="AA3" s="87"/>
      <c r="AB3" s="77"/>
      <c r="AC3" s="77"/>
      <c r="AD3" s="87"/>
      <c r="AE3" s="87"/>
      <c r="AF3" s="77"/>
      <c r="AG3" s="77"/>
      <c r="AH3" s="78"/>
      <c r="AI3" s="74">
        <f aca="true" t="shared" si="0" ref="AI3:AI25">COUNTIF(D3:AH3,"6")</f>
        <v>0</v>
      </c>
      <c r="AJ3" s="74">
        <f>COUNTIF(D3:AH3,"3sJ")</f>
        <v>0</v>
      </c>
      <c r="AK3" s="74">
        <f>COUNTIF(D3:AH3,"2sJ")</f>
        <v>0</v>
      </c>
      <c r="AL3" s="74">
        <f>COUNTIF(D3:AH3,"J")</f>
        <v>0</v>
      </c>
      <c r="AM3" s="74">
        <f>COUNTIF(D3:AH3,"3J")</f>
        <v>0</v>
      </c>
      <c r="AN3" s="73">
        <f>COUNTIF(D3:AH3,"2J")</f>
        <v>0</v>
      </c>
      <c r="AO3" s="23">
        <f>(AI3*5)+(AJ3*3)+(AK3*2)</f>
        <v>0</v>
      </c>
      <c r="AP3" s="23">
        <f>(AL3*5)+(AM3*3)+(AN3*2)</f>
        <v>0</v>
      </c>
    </row>
    <row r="4" spans="1:42" ht="18" customHeight="1">
      <c r="A4" s="7">
        <f>'Asistencia Mensual'!A4</f>
        <v>2</v>
      </c>
      <c r="B4" s="24" t="str">
        <f>'Asistencia Mensual'!B4</f>
        <v>Bentos Guerra</v>
      </c>
      <c r="C4" s="24" t="str">
        <f>'Asistencia Mensual'!C4</f>
        <v>Claudia</v>
      </c>
      <c r="D4" s="77"/>
      <c r="E4" s="77"/>
      <c r="F4" s="77"/>
      <c r="G4" s="77"/>
      <c r="H4" s="77"/>
      <c r="I4" s="87"/>
      <c r="J4" s="87"/>
      <c r="K4" s="77"/>
      <c r="L4" s="77"/>
      <c r="M4" s="77"/>
      <c r="N4" s="77"/>
      <c r="O4" s="77"/>
      <c r="P4" s="87"/>
      <c r="Q4" s="87"/>
      <c r="R4" s="77"/>
      <c r="S4" s="77"/>
      <c r="T4" s="77"/>
      <c r="U4" s="77"/>
      <c r="V4" s="77"/>
      <c r="W4" s="87"/>
      <c r="X4" s="87"/>
      <c r="Y4" s="77"/>
      <c r="Z4" s="77"/>
      <c r="AA4" s="87"/>
      <c r="AB4" s="77"/>
      <c r="AC4" s="77"/>
      <c r="AD4" s="87"/>
      <c r="AE4" s="87"/>
      <c r="AF4" s="77"/>
      <c r="AG4" s="77"/>
      <c r="AH4" s="83"/>
      <c r="AI4" s="74">
        <f t="shared" si="0"/>
        <v>0</v>
      </c>
      <c r="AJ4" s="74">
        <f>COUNTIF(D4:AH4,"3sJ")</f>
        <v>0</v>
      </c>
      <c r="AK4" s="74">
        <f>COUNTIF(D4:AH4,"2sJ")</f>
        <v>0</v>
      </c>
      <c r="AL4" s="74">
        <f>COUNTIF(D4:AH4,"J")</f>
        <v>0</v>
      </c>
      <c r="AM4" s="74">
        <f>COUNTIF(D4:AH4,"3J")</f>
        <v>0</v>
      </c>
      <c r="AN4" s="73">
        <f>COUNTIF(D4:AH4,"2J")</f>
        <v>0</v>
      </c>
      <c r="AO4" s="23">
        <f>(AI4*5)+(AJ4*3)+(AK4*2)</f>
        <v>0</v>
      </c>
      <c r="AP4" s="23">
        <f>(AL4*5)+(AM4*3)+(AN4*2)</f>
        <v>0</v>
      </c>
    </row>
    <row r="5" spans="1:42" ht="18" customHeight="1">
      <c r="A5" s="7">
        <f>'Asistencia Mensual'!A5</f>
        <v>3</v>
      </c>
      <c r="B5" s="24" t="str">
        <f>'Asistencia Mensual'!B5</f>
        <v>Piojo Cachondo</v>
      </c>
      <c r="C5" s="24" t="str">
        <f>'Asistencia Mensual'!C5</f>
        <v>Bartolomé</v>
      </c>
      <c r="D5" s="77"/>
      <c r="E5" s="77"/>
      <c r="F5" s="77"/>
      <c r="G5" s="77"/>
      <c r="H5" s="77"/>
      <c r="I5" s="87"/>
      <c r="J5" s="87"/>
      <c r="K5" s="77"/>
      <c r="L5" s="77"/>
      <c r="M5" s="77"/>
      <c r="N5" s="77"/>
      <c r="O5" s="77"/>
      <c r="P5" s="87"/>
      <c r="Q5" s="87"/>
      <c r="R5" s="77"/>
      <c r="S5" s="77"/>
      <c r="T5" s="77"/>
      <c r="U5" s="77"/>
      <c r="V5" s="77"/>
      <c r="W5" s="87"/>
      <c r="X5" s="87"/>
      <c r="Y5" s="77"/>
      <c r="Z5" s="77"/>
      <c r="AA5" s="87"/>
      <c r="AB5" s="77"/>
      <c r="AC5" s="77"/>
      <c r="AD5" s="87"/>
      <c r="AE5" s="87"/>
      <c r="AF5" s="77"/>
      <c r="AG5" s="77"/>
      <c r="AH5" s="83"/>
      <c r="AI5" s="74">
        <f t="shared" si="0"/>
        <v>0</v>
      </c>
      <c r="AJ5" s="74">
        <f aca="true" t="shared" si="1" ref="AJ5:AJ25">COUNTIF(D5:AH5,"3sJ")</f>
        <v>0</v>
      </c>
      <c r="AK5" s="74">
        <f aca="true" t="shared" si="2" ref="AK5:AK25">COUNTIF(D5:AH5,"2sJ")</f>
        <v>0</v>
      </c>
      <c r="AL5" s="74">
        <f aca="true" t="shared" si="3" ref="AL5:AL25">COUNTIF(D5:AH5,"J")</f>
        <v>0</v>
      </c>
      <c r="AM5" s="74">
        <f aca="true" t="shared" si="4" ref="AM5:AM25">COUNTIF(D5:AH5,"3J")</f>
        <v>0</v>
      </c>
      <c r="AN5" s="73">
        <f aca="true" t="shared" si="5" ref="AN5:AN25">COUNTIF(D5:AH5,"2J")</f>
        <v>0</v>
      </c>
      <c r="AO5" s="23">
        <f aca="true" t="shared" si="6" ref="AO5:AO25">(AI5*5)+(AJ5*3)+(AK5*2)</f>
        <v>0</v>
      </c>
      <c r="AP5" s="23">
        <f aca="true" t="shared" si="7" ref="AP5:AP25">(AL5*5)+(AM5*3)+(AN5*2)</f>
        <v>0</v>
      </c>
    </row>
    <row r="6" spans="1:42" ht="18" customHeight="1">
      <c r="A6" s="7">
        <f>'Asistencia Mensual'!A6</f>
        <v>4</v>
      </c>
      <c r="B6" s="24" t="str">
        <f>'Asistencia Mensual'!B6</f>
        <v>Díaz González</v>
      </c>
      <c r="C6" s="24" t="str">
        <f>'Asistencia Mensual'!C6</f>
        <v>Pedro</v>
      </c>
      <c r="D6" s="77"/>
      <c r="E6" s="77"/>
      <c r="F6" s="77"/>
      <c r="G6" s="77"/>
      <c r="H6" s="77"/>
      <c r="I6" s="87"/>
      <c r="J6" s="87"/>
      <c r="K6" s="77"/>
      <c r="L6" s="77"/>
      <c r="M6" s="77"/>
      <c r="N6" s="77"/>
      <c r="O6" s="77"/>
      <c r="P6" s="87"/>
      <c r="Q6" s="87"/>
      <c r="R6" s="77"/>
      <c r="S6" s="77"/>
      <c r="T6" s="77"/>
      <c r="U6" s="77"/>
      <c r="V6" s="77"/>
      <c r="W6" s="87"/>
      <c r="X6" s="87"/>
      <c r="Y6" s="77"/>
      <c r="Z6" s="77"/>
      <c r="AA6" s="87"/>
      <c r="AB6" s="77"/>
      <c r="AC6" s="77"/>
      <c r="AD6" s="87"/>
      <c r="AE6" s="87"/>
      <c r="AF6" s="77"/>
      <c r="AG6" s="77"/>
      <c r="AH6" s="83"/>
      <c r="AI6" s="74">
        <f t="shared" si="0"/>
        <v>0</v>
      </c>
      <c r="AJ6" s="74">
        <f t="shared" si="1"/>
        <v>0</v>
      </c>
      <c r="AK6" s="74">
        <f t="shared" si="2"/>
        <v>0</v>
      </c>
      <c r="AL6" s="74">
        <f t="shared" si="3"/>
        <v>0</v>
      </c>
      <c r="AM6" s="74">
        <f t="shared" si="4"/>
        <v>0</v>
      </c>
      <c r="AN6" s="73">
        <f t="shared" si="5"/>
        <v>0</v>
      </c>
      <c r="AO6" s="23">
        <f t="shared" si="6"/>
        <v>0</v>
      </c>
      <c r="AP6" s="23">
        <f t="shared" si="7"/>
        <v>0</v>
      </c>
    </row>
    <row r="7" spans="1:42" ht="18" customHeight="1">
      <c r="A7" s="7">
        <f>'Asistencia Mensual'!A7</f>
        <v>5</v>
      </c>
      <c r="B7" s="24" t="str">
        <f>'Asistencia Mensual'!B7</f>
        <v>Hernández Gutiérrez</v>
      </c>
      <c r="C7" s="24" t="str">
        <f>'Asistencia Mensual'!C7</f>
        <v>Herminia</v>
      </c>
      <c r="D7" s="77"/>
      <c r="E7" s="77"/>
      <c r="F7" s="77"/>
      <c r="G7" s="77"/>
      <c r="H7" s="77"/>
      <c r="I7" s="87"/>
      <c r="J7" s="87"/>
      <c r="K7" s="77"/>
      <c r="L7" s="77"/>
      <c r="M7" s="77"/>
      <c r="N7" s="77"/>
      <c r="O7" s="77"/>
      <c r="P7" s="87"/>
      <c r="Q7" s="87"/>
      <c r="R7" s="77"/>
      <c r="S7" s="77"/>
      <c r="T7" s="77"/>
      <c r="U7" s="77"/>
      <c r="V7" s="77"/>
      <c r="W7" s="87"/>
      <c r="X7" s="87"/>
      <c r="Y7" s="77"/>
      <c r="Z7" s="77"/>
      <c r="AA7" s="87"/>
      <c r="AB7" s="77"/>
      <c r="AC7" s="77"/>
      <c r="AD7" s="87"/>
      <c r="AE7" s="87"/>
      <c r="AF7" s="77"/>
      <c r="AG7" s="77"/>
      <c r="AH7" s="83"/>
      <c r="AI7" s="74">
        <f t="shared" si="0"/>
        <v>0</v>
      </c>
      <c r="AJ7" s="74">
        <f t="shared" si="1"/>
        <v>0</v>
      </c>
      <c r="AK7" s="74">
        <f t="shared" si="2"/>
        <v>0</v>
      </c>
      <c r="AL7" s="74">
        <f t="shared" si="3"/>
        <v>0</v>
      </c>
      <c r="AM7" s="74">
        <f t="shared" si="4"/>
        <v>0</v>
      </c>
      <c r="AN7" s="73">
        <f t="shared" si="5"/>
        <v>0</v>
      </c>
      <c r="AO7" s="23">
        <f t="shared" si="6"/>
        <v>0</v>
      </c>
      <c r="AP7" s="23">
        <f t="shared" si="7"/>
        <v>0</v>
      </c>
    </row>
    <row r="8" spans="1:42" ht="18" customHeight="1">
      <c r="A8" s="7">
        <f>'Asistencia Mensual'!A8</f>
        <v>6</v>
      </c>
      <c r="B8" s="24" t="str">
        <f>'Asistencia Mensual'!B8</f>
        <v>Jiménez Carreño</v>
      </c>
      <c r="C8" s="24" t="str">
        <f>'Asistencia Mensual'!C8</f>
        <v>Bartolomé</v>
      </c>
      <c r="D8" s="77"/>
      <c r="E8" s="77"/>
      <c r="F8" s="77"/>
      <c r="G8" s="77"/>
      <c r="H8" s="77"/>
      <c r="I8" s="87"/>
      <c r="J8" s="87"/>
      <c r="K8" s="77"/>
      <c r="L8" s="77"/>
      <c r="M8" s="77"/>
      <c r="N8" s="77"/>
      <c r="O8" s="77"/>
      <c r="P8" s="87"/>
      <c r="Q8" s="87"/>
      <c r="R8" s="77"/>
      <c r="S8" s="77"/>
      <c r="T8" s="77"/>
      <c r="U8" s="77"/>
      <c r="V8" s="77"/>
      <c r="W8" s="87"/>
      <c r="X8" s="87"/>
      <c r="Y8" s="77"/>
      <c r="Z8" s="77"/>
      <c r="AA8" s="87"/>
      <c r="AB8" s="77"/>
      <c r="AC8" s="77"/>
      <c r="AD8" s="87"/>
      <c r="AE8" s="87"/>
      <c r="AF8" s="77"/>
      <c r="AG8" s="77"/>
      <c r="AH8" s="83"/>
      <c r="AI8" s="74">
        <f t="shared" si="0"/>
        <v>0</v>
      </c>
      <c r="AJ8" s="74">
        <f t="shared" si="1"/>
        <v>0</v>
      </c>
      <c r="AK8" s="74">
        <f t="shared" si="2"/>
        <v>0</v>
      </c>
      <c r="AL8" s="74">
        <f t="shared" si="3"/>
        <v>0</v>
      </c>
      <c r="AM8" s="74">
        <f t="shared" si="4"/>
        <v>0</v>
      </c>
      <c r="AN8" s="73">
        <f t="shared" si="5"/>
        <v>0</v>
      </c>
      <c r="AO8" s="23">
        <f t="shared" si="6"/>
        <v>0</v>
      </c>
      <c r="AP8" s="23">
        <f t="shared" si="7"/>
        <v>0</v>
      </c>
    </row>
    <row r="9" spans="1:42" ht="18" customHeight="1">
      <c r="A9" s="7">
        <f>'Asistencia Mensual'!A9</f>
        <v>7</v>
      </c>
      <c r="B9" s="24" t="str">
        <f>'Asistencia Mensual'!B9</f>
        <v>Jiménez Carreño</v>
      </c>
      <c r="C9" s="24" t="str">
        <f>'Asistencia Mensual'!C9</f>
        <v>José</v>
      </c>
      <c r="D9" s="77"/>
      <c r="E9" s="77"/>
      <c r="F9" s="77"/>
      <c r="G9" s="77"/>
      <c r="H9" s="77"/>
      <c r="I9" s="87"/>
      <c r="J9" s="87"/>
      <c r="K9" s="77"/>
      <c r="L9" s="77"/>
      <c r="M9" s="77"/>
      <c r="N9" s="77"/>
      <c r="O9" s="77"/>
      <c r="P9" s="87"/>
      <c r="Q9" s="87"/>
      <c r="R9" s="77"/>
      <c r="S9" s="77"/>
      <c r="T9" s="77"/>
      <c r="U9" s="77"/>
      <c r="V9" s="77"/>
      <c r="W9" s="87"/>
      <c r="X9" s="87"/>
      <c r="Y9" s="77"/>
      <c r="Z9" s="77"/>
      <c r="AA9" s="87"/>
      <c r="AB9" s="77"/>
      <c r="AC9" s="77"/>
      <c r="AD9" s="87"/>
      <c r="AE9" s="87"/>
      <c r="AF9" s="77"/>
      <c r="AG9" s="77"/>
      <c r="AH9" s="83"/>
      <c r="AI9" s="74">
        <f t="shared" si="0"/>
        <v>0</v>
      </c>
      <c r="AJ9" s="74">
        <f t="shared" si="1"/>
        <v>0</v>
      </c>
      <c r="AK9" s="74">
        <f t="shared" si="2"/>
        <v>0</v>
      </c>
      <c r="AL9" s="74">
        <f t="shared" si="3"/>
        <v>0</v>
      </c>
      <c r="AM9" s="74">
        <f t="shared" si="4"/>
        <v>0</v>
      </c>
      <c r="AN9" s="73">
        <f t="shared" si="5"/>
        <v>0</v>
      </c>
      <c r="AO9" s="23">
        <f t="shared" si="6"/>
        <v>0</v>
      </c>
      <c r="AP9" s="23">
        <f t="shared" si="7"/>
        <v>0</v>
      </c>
    </row>
    <row r="10" spans="1:42" ht="18" customHeight="1">
      <c r="A10" s="7">
        <f>'Asistencia Mensual'!A10</f>
        <v>8</v>
      </c>
      <c r="B10" s="24" t="str">
        <f>'Asistencia Mensual'!B10</f>
        <v>Morales Hernán</v>
      </c>
      <c r="C10" s="24" t="str">
        <f>'Asistencia Mensual'!C10</f>
        <v>Concepción</v>
      </c>
      <c r="D10" s="77"/>
      <c r="E10" s="77"/>
      <c r="F10" s="77"/>
      <c r="G10" s="77"/>
      <c r="H10" s="77"/>
      <c r="I10" s="87"/>
      <c r="J10" s="87"/>
      <c r="K10" s="77"/>
      <c r="L10" s="77"/>
      <c r="M10" s="77"/>
      <c r="N10" s="77"/>
      <c r="O10" s="77"/>
      <c r="P10" s="87"/>
      <c r="Q10" s="87"/>
      <c r="R10" s="77"/>
      <c r="S10" s="77"/>
      <c r="T10" s="77"/>
      <c r="U10" s="77"/>
      <c r="V10" s="77"/>
      <c r="W10" s="87"/>
      <c r="X10" s="87"/>
      <c r="Y10" s="77"/>
      <c r="Z10" s="77"/>
      <c r="AA10" s="87"/>
      <c r="AB10" s="77"/>
      <c r="AC10" s="77"/>
      <c r="AD10" s="87"/>
      <c r="AE10" s="87"/>
      <c r="AF10" s="77"/>
      <c r="AG10" s="77"/>
      <c r="AH10" s="83"/>
      <c r="AI10" s="74">
        <f t="shared" si="0"/>
        <v>0</v>
      </c>
      <c r="AJ10" s="74">
        <f t="shared" si="1"/>
        <v>0</v>
      </c>
      <c r="AK10" s="74">
        <f t="shared" si="2"/>
        <v>0</v>
      </c>
      <c r="AL10" s="74">
        <f t="shared" si="3"/>
        <v>0</v>
      </c>
      <c r="AM10" s="74">
        <f t="shared" si="4"/>
        <v>0</v>
      </c>
      <c r="AN10" s="73">
        <f t="shared" si="5"/>
        <v>0</v>
      </c>
      <c r="AO10" s="23">
        <f t="shared" si="6"/>
        <v>0</v>
      </c>
      <c r="AP10" s="23">
        <f t="shared" si="7"/>
        <v>0</v>
      </c>
    </row>
    <row r="11" spans="1:42" ht="18" customHeight="1">
      <c r="A11" s="7">
        <f>'Asistencia Mensual'!A11</f>
        <v>9</v>
      </c>
      <c r="B11" s="24" t="str">
        <f>'Asistencia Mensual'!B11</f>
        <v>Nuez Barreto</v>
      </c>
      <c r="C11" s="24" t="str">
        <f>'Asistencia Mensual'!C11</f>
        <v>Ramón</v>
      </c>
      <c r="D11" s="77"/>
      <c r="E11" s="77"/>
      <c r="F11" s="77"/>
      <c r="G11" s="77"/>
      <c r="H11" s="77"/>
      <c r="I11" s="87"/>
      <c r="J11" s="87"/>
      <c r="K11" s="77"/>
      <c r="L11" s="77"/>
      <c r="M11" s="77"/>
      <c r="N11" s="77"/>
      <c r="O11" s="77"/>
      <c r="P11" s="87"/>
      <c r="Q11" s="87"/>
      <c r="R11" s="77"/>
      <c r="S11" s="77"/>
      <c r="T11" s="77"/>
      <c r="U11" s="77"/>
      <c r="V11" s="77"/>
      <c r="W11" s="87"/>
      <c r="X11" s="87"/>
      <c r="Y11" s="77"/>
      <c r="Z11" s="77"/>
      <c r="AA11" s="87"/>
      <c r="AB11" s="77"/>
      <c r="AC11" s="77"/>
      <c r="AD11" s="87"/>
      <c r="AE11" s="87"/>
      <c r="AF11" s="77"/>
      <c r="AG11" s="77"/>
      <c r="AH11" s="83"/>
      <c r="AI11" s="74">
        <f t="shared" si="0"/>
        <v>0</v>
      </c>
      <c r="AJ11" s="74">
        <f t="shared" si="1"/>
        <v>0</v>
      </c>
      <c r="AK11" s="74">
        <f t="shared" si="2"/>
        <v>0</v>
      </c>
      <c r="AL11" s="74">
        <f t="shared" si="3"/>
        <v>0</v>
      </c>
      <c r="AM11" s="74">
        <f t="shared" si="4"/>
        <v>0</v>
      </c>
      <c r="AN11" s="73">
        <f t="shared" si="5"/>
        <v>0</v>
      </c>
      <c r="AO11" s="23">
        <f t="shared" si="6"/>
        <v>0</v>
      </c>
      <c r="AP11" s="23">
        <f t="shared" si="7"/>
        <v>0</v>
      </c>
    </row>
    <row r="12" spans="1:42" ht="18" customHeight="1">
      <c r="A12" s="7">
        <f>'Asistencia Mensual'!A12</f>
        <v>10</v>
      </c>
      <c r="B12" s="24">
        <f>'Asistencia Mensual'!B12</f>
        <v>0</v>
      </c>
      <c r="C12" s="24">
        <f>'Asistencia Mensual'!C12</f>
        <v>0</v>
      </c>
      <c r="D12" s="77"/>
      <c r="E12" s="77"/>
      <c r="F12" s="77"/>
      <c r="G12" s="77"/>
      <c r="H12" s="77"/>
      <c r="I12" s="87"/>
      <c r="J12" s="87"/>
      <c r="K12" s="77"/>
      <c r="L12" s="77"/>
      <c r="M12" s="77"/>
      <c r="N12" s="77"/>
      <c r="O12" s="77"/>
      <c r="P12" s="87"/>
      <c r="Q12" s="87"/>
      <c r="R12" s="77"/>
      <c r="S12" s="77"/>
      <c r="T12" s="77"/>
      <c r="U12" s="77"/>
      <c r="V12" s="77"/>
      <c r="W12" s="87"/>
      <c r="X12" s="87"/>
      <c r="Y12" s="77"/>
      <c r="Z12" s="77"/>
      <c r="AA12" s="87"/>
      <c r="AB12" s="77"/>
      <c r="AC12" s="77"/>
      <c r="AD12" s="87"/>
      <c r="AE12" s="87"/>
      <c r="AF12" s="77"/>
      <c r="AG12" s="77"/>
      <c r="AH12" s="83"/>
      <c r="AI12" s="74">
        <f t="shared" si="0"/>
        <v>0</v>
      </c>
      <c r="AJ12" s="74">
        <f t="shared" si="1"/>
        <v>0</v>
      </c>
      <c r="AK12" s="74">
        <f t="shared" si="2"/>
        <v>0</v>
      </c>
      <c r="AL12" s="74">
        <f t="shared" si="3"/>
        <v>0</v>
      </c>
      <c r="AM12" s="74">
        <f t="shared" si="4"/>
        <v>0</v>
      </c>
      <c r="AN12" s="73">
        <f t="shared" si="5"/>
        <v>0</v>
      </c>
      <c r="AO12" s="23">
        <f t="shared" si="6"/>
        <v>0</v>
      </c>
      <c r="AP12" s="23">
        <f t="shared" si="7"/>
        <v>0</v>
      </c>
    </row>
    <row r="13" spans="1:42" ht="18" customHeight="1">
      <c r="A13" s="7">
        <f>'Asistencia Mensual'!A13</f>
        <v>11</v>
      </c>
      <c r="B13" s="24">
        <f>'Asistencia Mensual'!B13</f>
        <v>0</v>
      </c>
      <c r="C13" s="24"/>
      <c r="D13" s="77"/>
      <c r="E13" s="77"/>
      <c r="F13" s="77"/>
      <c r="G13" s="77"/>
      <c r="H13" s="77"/>
      <c r="I13" s="87"/>
      <c r="J13" s="87"/>
      <c r="K13" s="77"/>
      <c r="L13" s="77"/>
      <c r="M13" s="77"/>
      <c r="N13" s="77"/>
      <c r="O13" s="77"/>
      <c r="P13" s="87"/>
      <c r="Q13" s="87"/>
      <c r="R13" s="77"/>
      <c r="S13" s="77"/>
      <c r="T13" s="77"/>
      <c r="U13" s="77"/>
      <c r="V13" s="77"/>
      <c r="W13" s="87"/>
      <c r="X13" s="87"/>
      <c r="Y13" s="77"/>
      <c r="Z13" s="77"/>
      <c r="AA13" s="87"/>
      <c r="AB13" s="77"/>
      <c r="AC13" s="77"/>
      <c r="AD13" s="87"/>
      <c r="AE13" s="87"/>
      <c r="AF13" s="77"/>
      <c r="AG13" s="77"/>
      <c r="AH13" s="83"/>
      <c r="AI13" s="74">
        <f t="shared" si="0"/>
        <v>0</v>
      </c>
      <c r="AJ13" s="74">
        <f t="shared" si="1"/>
        <v>0</v>
      </c>
      <c r="AK13" s="74">
        <f t="shared" si="2"/>
        <v>0</v>
      </c>
      <c r="AL13" s="74">
        <f t="shared" si="3"/>
        <v>0</v>
      </c>
      <c r="AM13" s="74">
        <f t="shared" si="4"/>
        <v>0</v>
      </c>
      <c r="AN13" s="73">
        <f t="shared" si="5"/>
        <v>0</v>
      </c>
      <c r="AO13" s="23">
        <f t="shared" si="6"/>
        <v>0</v>
      </c>
      <c r="AP13" s="23">
        <f t="shared" si="7"/>
        <v>0</v>
      </c>
    </row>
    <row r="14" spans="1:42" ht="18" customHeight="1">
      <c r="A14" s="7">
        <f>'Asistencia Mensual'!A14</f>
        <v>12</v>
      </c>
      <c r="B14" s="24">
        <f>'Asistencia Mensual'!B14</f>
        <v>0</v>
      </c>
      <c r="C14" s="24"/>
      <c r="D14" s="77"/>
      <c r="E14" s="77"/>
      <c r="F14" s="77"/>
      <c r="G14" s="77"/>
      <c r="H14" s="77"/>
      <c r="I14" s="87"/>
      <c r="J14" s="87"/>
      <c r="K14" s="77"/>
      <c r="L14" s="77"/>
      <c r="M14" s="77"/>
      <c r="N14" s="77"/>
      <c r="O14" s="77"/>
      <c r="P14" s="87"/>
      <c r="Q14" s="87"/>
      <c r="R14" s="77"/>
      <c r="S14" s="77"/>
      <c r="T14" s="77"/>
      <c r="U14" s="77"/>
      <c r="V14" s="77"/>
      <c r="W14" s="87"/>
      <c r="X14" s="87"/>
      <c r="Y14" s="77"/>
      <c r="Z14" s="77"/>
      <c r="AA14" s="87"/>
      <c r="AB14" s="77"/>
      <c r="AC14" s="77"/>
      <c r="AD14" s="87"/>
      <c r="AE14" s="87"/>
      <c r="AF14" s="77"/>
      <c r="AG14" s="77"/>
      <c r="AH14" s="83"/>
      <c r="AI14" s="74">
        <f t="shared" si="0"/>
        <v>0</v>
      </c>
      <c r="AJ14" s="74">
        <f t="shared" si="1"/>
        <v>0</v>
      </c>
      <c r="AK14" s="74">
        <f t="shared" si="2"/>
        <v>0</v>
      </c>
      <c r="AL14" s="74">
        <f t="shared" si="3"/>
        <v>0</v>
      </c>
      <c r="AM14" s="74">
        <f t="shared" si="4"/>
        <v>0</v>
      </c>
      <c r="AN14" s="73">
        <f t="shared" si="5"/>
        <v>0</v>
      </c>
      <c r="AO14" s="23">
        <f t="shared" si="6"/>
        <v>0</v>
      </c>
      <c r="AP14" s="23">
        <f t="shared" si="7"/>
        <v>0</v>
      </c>
    </row>
    <row r="15" spans="1:42" ht="18" customHeight="1">
      <c r="A15" s="7">
        <f>'Asistencia Mensual'!A15</f>
        <v>13</v>
      </c>
      <c r="B15" s="24"/>
      <c r="C15" s="24"/>
      <c r="D15" s="77"/>
      <c r="E15" s="77"/>
      <c r="F15" s="77"/>
      <c r="G15" s="77"/>
      <c r="H15" s="77"/>
      <c r="I15" s="87"/>
      <c r="J15" s="87"/>
      <c r="K15" s="77"/>
      <c r="L15" s="77"/>
      <c r="M15" s="77"/>
      <c r="N15" s="77"/>
      <c r="O15" s="77"/>
      <c r="P15" s="87"/>
      <c r="Q15" s="87"/>
      <c r="R15" s="77"/>
      <c r="S15" s="77"/>
      <c r="T15" s="77"/>
      <c r="U15" s="77"/>
      <c r="V15" s="77"/>
      <c r="W15" s="87"/>
      <c r="X15" s="87"/>
      <c r="Y15" s="77"/>
      <c r="Z15" s="77"/>
      <c r="AA15" s="87"/>
      <c r="AB15" s="77"/>
      <c r="AC15" s="77"/>
      <c r="AD15" s="87"/>
      <c r="AE15" s="87"/>
      <c r="AF15" s="77"/>
      <c r="AG15" s="77"/>
      <c r="AH15" s="83"/>
      <c r="AI15" s="74">
        <f t="shared" si="0"/>
        <v>0</v>
      </c>
      <c r="AJ15" s="74">
        <f t="shared" si="1"/>
        <v>0</v>
      </c>
      <c r="AK15" s="74">
        <f t="shared" si="2"/>
        <v>0</v>
      </c>
      <c r="AL15" s="74">
        <f t="shared" si="3"/>
        <v>0</v>
      </c>
      <c r="AM15" s="74">
        <f t="shared" si="4"/>
        <v>0</v>
      </c>
      <c r="AN15" s="73">
        <f t="shared" si="5"/>
        <v>0</v>
      </c>
      <c r="AO15" s="23">
        <f t="shared" si="6"/>
        <v>0</v>
      </c>
      <c r="AP15" s="23">
        <f t="shared" si="7"/>
        <v>0</v>
      </c>
    </row>
    <row r="16" spans="1:42" ht="18" customHeight="1">
      <c r="A16" s="7">
        <f>'Asistencia Mensual'!A16</f>
        <v>14</v>
      </c>
      <c r="B16" s="24"/>
      <c r="C16" s="24"/>
      <c r="D16" s="77"/>
      <c r="E16" s="77"/>
      <c r="F16" s="77"/>
      <c r="G16" s="77"/>
      <c r="H16" s="77"/>
      <c r="I16" s="87"/>
      <c r="J16" s="87"/>
      <c r="K16" s="77"/>
      <c r="L16" s="77"/>
      <c r="M16" s="77"/>
      <c r="N16" s="77"/>
      <c r="O16" s="77"/>
      <c r="P16" s="87"/>
      <c r="Q16" s="87"/>
      <c r="R16" s="77"/>
      <c r="S16" s="77"/>
      <c r="T16" s="77"/>
      <c r="U16" s="77"/>
      <c r="V16" s="77"/>
      <c r="W16" s="87"/>
      <c r="X16" s="87"/>
      <c r="Y16" s="77"/>
      <c r="Z16" s="77"/>
      <c r="AA16" s="87"/>
      <c r="AB16" s="77"/>
      <c r="AC16" s="77"/>
      <c r="AD16" s="87"/>
      <c r="AE16" s="87"/>
      <c r="AF16" s="77"/>
      <c r="AG16" s="77"/>
      <c r="AH16" s="83"/>
      <c r="AI16" s="74">
        <f t="shared" si="0"/>
        <v>0</v>
      </c>
      <c r="AJ16" s="74">
        <f t="shared" si="1"/>
        <v>0</v>
      </c>
      <c r="AK16" s="74">
        <f t="shared" si="2"/>
        <v>0</v>
      </c>
      <c r="AL16" s="74">
        <f t="shared" si="3"/>
        <v>0</v>
      </c>
      <c r="AM16" s="74">
        <f t="shared" si="4"/>
        <v>0</v>
      </c>
      <c r="AN16" s="73">
        <f t="shared" si="5"/>
        <v>0</v>
      </c>
      <c r="AO16" s="23">
        <f t="shared" si="6"/>
        <v>0</v>
      </c>
      <c r="AP16" s="23">
        <f t="shared" si="7"/>
        <v>0</v>
      </c>
    </row>
    <row r="17" spans="1:42" ht="18" customHeight="1">
      <c r="A17" s="7">
        <f>'Asistencia Mensual'!A17</f>
        <v>15</v>
      </c>
      <c r="B17" s="24"/>
      <c r="C17" s="24"/>
      <c r="D17" s="77"/>
      <c r="E17" s="77"/>
      <c r="F17" s="77"/>
      <c r="G17" s="77"/>
      <c r="H17" s="77"/>
      <c r="I17" s="87"/>
      <c r="J17" s="87"/>
      <c r="K17" s="77"/>
      <c r="L17" s="77"/>
      <c r="M17" s="77"/>
      <c r="N17" s="77"/>
      <c r="O17" s="77"/>
      <c r="P17" s="87"/>
      <c r="Q17" s="87"/>
      <c r="R17" s="77"/>
      <c r="S17" s="77"/>
      <c r="T17" s="77"/>
      <c r="U17" s="77"/>
      <c r="V17" s="77"/>
      <c r="W17" s="87"/>
      <c r="X17" s="87"/>
      <c r="Y17" s="77"/>
      <c r="Z17" s="77"/>
      <c r="AA17" s="87"/>
      <c r="AB17" s="77"/>
      <c r="AC17" s="77"/>
      <c r="AD17" s="87"/>
      <c r="AE17" s="87"/>
      <c r="AF17" s="77"/>
      <c r="AG17" s="77"/>
      <c r="AH17" s="83"/>
      <c r="AI17" s="74">
        <f t="shared" si="0"/>
        <v>0</v>
      </c>
      <c r="AJ17" s="74">
        <f t="shared" si="1"/>
        <v>0</v>
      </c>
      <c r="AK17" s="74">
        <f t="shared" si="2"/>
        <v>0</v>
      </c>
      <c r="AL17" s="74">
        <f t="shared" si="3"/>
        <v>0</v>
      </c>
      <c r="AM17" s="74">
        <f t="shared" si="4"/>
        <v>0</v>
      </c>
      <c r="AN17" s="73">
        <f t="shared" si="5"/>
        <v>0</v>
      </c>
      <c r="AO17" s="23">
        <f t="shared" si="6"/>
        <v>0</v>
      </c>
      <c r="AP17" s="23">
        <f t="shared" si="7"/>
        <v>0</v>
      </c>
    </row>
    <row r="18" spans="1:42" ht="18" customHeight="1">
      <c r="A18" s="7">
        <f>'Asistencia Mensual'!A18</f>
        <v>16</v>
      </c>
      <c r="B18" s="24"/>
      <c r="C18" s="24"/>
      <c r="D18" s="77"/>
      <c r="E18" s="77"/>
      <c r="F18" s="77"/>
      <c r="G18" s="77"/>
      <c r="H18" s="77"/>
      <c r="I18" s="87"/>
      <c r="J18" s="87"/>
      <c r="K18" s="77"/>
      <c r="L18" s="77"/>
      <c r="M18" s="77"/>
      <c r="N18" s="77"/>
      <c r="O18" s="77"/>
      <c r="P18" s="87"/>
      <c r="Q18" s="87"/>
      <c r="R18" s="77"/>
      <c r="S18" s="77"/>
      <c r="T18" s="77"/>
      <c r="U18" s="77"/>
      <c r="V18" s="77"/>
      <c r="W18" s="87"/>
      <c r="X18" s="87"/>
      <c r="Y18" s="77"/>
      <c r="Z18" s="77"/>
      <c r="AA18" s="87"/>
      <c r="AB18" s="77"/>
      <c r="AC18" s="77"/>
      <c r="AD18" s="87"/>
      <c r="AE18" s="87"/>
      <c r="AF18" s="77"/>
      <c r="AG18" s="77"/>
      <c r="AH18" s="83"/>
      <c r="AI18" s="74">
        <f t="shared" si="0"/>
        <v>0</v>
      </c>
      <c r="AJ18" s="74">
        <f t="shared" si="1"/>
        <v>0</v>
      </c>
      <c r="AK18" s="74">
        <f t="shared" si="2"/>
        <v>0</v>
      </c>
      <c r="AL18" s="74">
        <f t="shared" si="3"/>
        <v>0</v>
      </c>
      <c r="AM18" s="74">
        <f t="shared" si="4"/>
        <v>0</v>
      </c>
      <c r="AN18" s="73">
        <f t="shared" si="5"/>
        <v>0</v>
      </c>
      <c r="AO18" s="23">
        <f t="shared" si="6"/>
        <v>0</v>
      </c>
      <c r="AP18" s="23">
        <f t="shared" si="7"/>
        <v>0</v>
      </c>
    </row>
    <row r="19" spans="1:42" ht="18" customHeight="1">
      <c r="A19" s="7">
        <f>'Asistencia Mensual'!A19</f>
        <v>17</v>
      </c>
      <c r="B19" s="24"/>
      <c r="C19" s="24"/>
      <c r="D19" s="77"/>
      <c r="E19" s="77"/>
      <c r="F19" s="77"/>
      <c r="G19" s="77"/>
      <c r="H19" s="77"/>
      <c r="I19" s="87"/>
      <c r="J19" s="87"/>
      <c r="K19" s="77"/>
      <c r="L19" s="77"/>
      <c r="M19" s="77"/>
      <c r="N19" s="77"/>
      <c r="O19" s="77"/>
      <c r="P19" s="87"/>
      <c r="Q19" s="87"/>
      <c r="R19" s="77"/>
      <c r="S19" s="77"/>
      <c r="T19" s="77"/>
      <c r="U19" s="77"/>
      <c r="V19" s="77"/>
      <c r="W19" s="87"/>
      <c r="X19" s="87"/>
      <c r="Y19" s="77"/>
      <c r="Z19" s="77"/>
      <c r="AA19" s="87"/>
      <c r="AB19" s="77"/>
      <c r="AC19" s="77"/>
      <c r="AD19" s="87"/>
      <c r="AE19" s="87"/>
      <c r="AF19" s="77"/>
      <c r="AG19" s="77"/>
      <c r="AH19" s="83"/>
      <c r="AI19" s="74">
        <f t="shared" si="0"/>
        <v>0</v>
      </c>
      <c r="AJ19" s="74">
        <f t="shared" si="1"/>
        <v>0</v>
      </c>
      <c r="AK19" s="74">
        <f t="shared" si="2"/>
        <v>0</v>
      </c>
      <c r="AL19" s="74">
        <f t="shared" si="3"/>
        <v>0</v>
      </c>
      <c r="AM19" s="74">
        <f t="shared" si="4"/>
        <v>0</v>
      </c>
      <c r="AN19" s="73">
        <f t="shared" si="5"/>
        <v>0</v>
      </c>
      <c r="AO19" s="23">
        <f t="shared" si="6"/>
        <v>0</v>
      </c>
      <c r="AP19" s="23">
        <f t="shared" si="7"/>
        <v>0</v>
      </c>
    </row>
    <row r="20" spans="1:42" ht="18" customHeight="1">
      <c r="A20" s="7">
        <f>'Asistencia Mensual'!A20</f>
        <v>18</v>
      </c>
      <c r="B20" s="24"/>
      <c r="C20" s="24"/>
      <c r="D20" s="77"/>
      <c r="E20" s="77"/>
      <c r="F20" s="77"/>
      <c r="G20" s="77"/>
      <c r="H20" s="77"/>
      <c r="I20" s="87"/>
      <c r="J20" s="87"/>
      <c r="K20" s="77"/>
      <c r="L20" s="77"/>
      <c r="M20" s="77"/>
      <c r="N20" s="77"/>
      <c r="O20" s="77"/>
      <c r="P20" s="87"/>
      <c r="Q20" s="87"/>
      <c r="R20" s="77"/>
      <c r="S20" s="77"/>
      <c r="T20" s="77"/>
      <c r="U20" s="77"/>
      <c r="V20" s="77"/>
      <c r="W20" s="87"/>
      <c r="X20" s="87"/>
      <c r="Y20" s="77"/>
      <c r="Z20" s="77"/>
      <c r="AA20" s="87"/>
      <c r="AB20" s="77"/>
      <c r="AC20" s="77"/>
      <c r="AD20" s="87"/>
      <c r="AE20" s="87"/>
      <c r="AF20" s="77"/>
      <c r="AG20" s="77"/>
      <c r="AH20" s="83"/>
      <c r="AI20" s="74">
        <f t="shared" si="0"/>
        <v>0</v>
      </c>
      <c r="AJ20" s="74">
        <f t="shared" si="1"/>
        <v>0</v>
      </c>
      <c r="AK20" s="74">
        <f t="shared" si="2"/>
        <v>0</v>
      </c>
      <c r="AL20" s="74">
        <f t="shared" si="3"/>
        <v>0</v>
      </c>
      <c r="AM20" s="74">
        <f t="shared" si="4"/>
        <v>0</v>
      </c>
      <c r="AN20" s="73">
        <f t="shared" si="5"/>
        <v>0</v>
      </c>
      <c r="AO20" s="23">
        <f t="shared" si="6"/>
        <v>0</v>
      </c>
      <c r="AP20" s="23">
        <f t="shared" si="7"/>
        <v>0</v>
      </c>
    </row>
    <row r="21" spans="1:42" ht="18" customHeight="1">
      <c r="A21" s="7">
        <f>'Asistencia Mensual'!A21</f>
        <v>19</v>
      </c>
      <c r="B21" s="24"/>
      <c r="C21" s="24"/>
      <c r="D21" s="77"/>
      <c r="E21" s="77"/>
      <c r="F21" s="77"/>
      <c r="G21" s="77"/>
      <c r="H21" s="77"/>
      <c r="I21" s="87"/>
      <c r="J21" s="87"/>
      <c r="K21" s="77"/>
      <c r="L21" s="77"/>
      <c r="M21" s="77"/>
      <c r="N21" s="77"/>
      <c r="O21" s="77"/>
      <c r="P21" s="87"/>
      <c r="Q21" s="87"/>
      <c r="R21" s="77"/>
      <c r="S21" s="77"/>
      <c r="T21" s="77"/>
      <c r="U21" s="77"/>
      <c r="V21" s="77"/>
      <c r="W21" s="87"/>
      <c r="X21" s="87"/>
      <c r="Y21" s="77"/>
      <c r="Z21" s="77"/>
      <c r="AA21" s="87"/>
      <c r="AB21" s="77"/>
      <c r="AC21" s="77"/>
      <c r="AD21" s="87"/>
      <c r="AE21" s="87"/>
      <c r="AF21" s="77"/>
      <c r="AG21" s="77"/>
      <c r="AH21" s="83"/>
      <c r="AI21" s="74">
        <f t="shared" si="0"/>
        <v>0</v>
      </c>
      <c r="AJ21" s="74">
        <f t="shared" si="1"/>
        <v>0</v>
      </c>
      <c r="AK21" s="74">
        <f t="shared" si="2"/>
        <v>0</v>
      </c>
      <c r="AL21" s="74">
        <f t="shared" si="3"/>
        <v>0</v>
      </c>
      <c r="AM21" s="74">
        <f t="shared" si="4"/>
        <v>0</v>
      </c>
      <c r="AN21" s="73">
        <f t="shared" si="5"/>
        <v>0</v>
      </c>
      <c r="AO21" s="23">
        <f t="shared" si="6"/>
        <v>0</v>
      </c>
      <c r="AP21" s="23">
        <f t="shared" si="7"/>
        <v>0</v>
      </c>
    </row>
    <row r="22" spans="1:42" ht="18" customHeight="1">
      <c r="A22" s="7">
        <f>'Asistencia Mensual'!A22</f>
        <v>20</v>
      </c>
      <c r="B22" s="24"/>
      <c r="C22" s="24"/>
      <c r="D22" s="77"/>
      <c r="E22" s="77"/>
      <c r="F22" s="77"/>
      <c r="G22" s="77"/>
      <c r="H22" s="77"/>
      <c r="I22" s="87"/>
      <c r="J22" s="87"/>
      <c r="K22" s="77"/>
      <c r="L22" s="77"/>
      <c r="M22" s="77"/>
      <c r="N22" s="77"/>
      <c r="O22" s="77"/>
      <c r="P22" s="87"/>
      <c r="Q22" s="87"/>
      <c r="R22" s="77"/>
      <c r="S22" s="77"/>
      <c r="T22" s="77"/>
      <c r="U22" s="77"/>
      <c r="V22" s="77"/>
      <c r="W22" s="87"/>
      <c r="X22" s="87"/>
      <c r="Y22" s="77"/>
      <c r="Z22" s="77"/>
      <c r="AA22" s="87"/>
      <c r="AB22" s="77"/>
      <c r="AC22" s="77"/>
      <c r="AD22" s="87"/>
      <c r="AE22" s="87"/>
      <c r="AF22" s="77"/>
      <c r="AG22" s="77"/>
      <c r="AH22" s="83"/>
      <c r="AI22" s="74">
        <f t="shared" si="0"/>
        <v>0</v>
      </c>
      <c r="AJ22" s="74">
        <f t="shared" si="1"/>
        <v>0</v>
      </c>
      <c r="AK22" s="74">
        <f t="shared" si="2"/>
        <v>0</v>
      </c>
      <c r="AL22" s="74">
        <f t="shared" si="3"/>
        <v>0</v>
      </c>
      <c r="AM22" s="74">
        <f t="shared" si="4"/>
        <v>0</v>
      </c>
      <c r="AN22" s="73">
        <f t="shared" si="5"/>
        <v>0</v>
      </c>
      <c r="AO22" s="23">
        <f t="shared" si="6"/>
        <v>0</v>
      </c>
      <c r="AP22" s="23">
        <f t="shared" si="7"/>
        <v>0</v>
      </c>
    </row>
    <row r="23" spans="1:42" ht="18" customHeight="1">
      <c r="A23" s="7">
        <f>'Asistencia Mensual'!A23</f>
        <v>21</v>
      </c>
      <c r="B23" s="24"/>
      <c r="C23" s="24"/>
      <c r="D23" s="77"/>
      <c r="E23" s="77"/>
      <c r="F23" s="77"/>
      <c r="G23" s="77"/>
      <c r="H23" s="77"/>
      <c r="I23" s="87"/>
      <c r="J23" s="87"/>
      <c r="K23" s="77"/>
      <c r="L23" s="77"/>
      <c r="M23" s="77"/>
      <c r="N23" s="77"/>
      <c r="O23" s="77"/>
      <c r="P23" s="87"/>
      <c r="Q23" s="87"/>
      <c r="R23" s="77"/>
      <c r="S23" s="77"/>
      <c r="T23" s="77"/>
      <c r="U23" s="77"/>
      <c r="V23" s="77"/>
      <c r="W23" s="87"/>
      <c r="X23" s="87"/>
      <c r="Y23" s="77"/>
      <c r="Z23" s="77"/>
      <c r="AA23" s="87"/>
      <c r="AB23" s="77"/>
      <c r="AC23" s="77"/>
      <c r="AD23" s="87"/>
      <c r="AE23" s="87"/>
      <c r="AF23" s="77"/>
      <c r="AG23" s="77"/>
      <c r="AH23" s="83"/>
      <c r="AI23" s="74">
        <f t="shared" si="0"/>
        <v>0</v>
      </c>
      <c r="AJ23" s="74">
        <f t="shared" si="1"/>
        <v>0</v>
      </c>
      <c r="AK23" s="74">
        <f t="shared" si="2"/>
        <v>0</v>
      </c>
      <c r="AL23" s="74">
        <f t="shared" si="3"/>
        <v>0</v>
      </c>
      <c r="AM23" s="74">
        <f t="shared" si="4"/>
        <v>0</v>
      </c>
      <c r="AN23" s="73">
        <f t="shared" si="5"/>
        <v>0</v>
      </c>
      <c r="AO23" s="23">
        <f t="shared" si="6"/>
        <v>0</v>
      </c>
      <c r="AP23" s="23">
        <f t="shared" si="7"/>
        <v>0</v>
      </c>
    </row>
    <row r="24" spans="1:42" ht="18" customHeight="1">
      <c r="A24" s="7">
        <f>'Asistencia Mensual'!A24</f>
        <v>22</v>
      </c>
      <c r="B24" s="24"/>
      <c r="C24" s="24"/>
      <c r="D24" s="77"/>
      <c r="E24" s="77"/>
      <c r="F24" s="77"/>
      <c r="G24" s="77"/>
      <c r="H24" s="77"/>
      <c r="I24" s="87"/>
      <c r="J24" s="87"/>
      <c r="K24" s="77"/>
      <c r="L24" s="77"/>
      <c r="M24" s="77"/>
      <c r="N24" s="77"/>
      <c r="O24" s="77"/>
      <c r="P24" s="87"/>
      <c r="Q24" s="87"/>
      <c r="R24" s="77"/>
      <c r="S24" s="77"/>
      <c r="T24" s="77"/>
      <c r="U24" s="77"/>
      <c r="V24" s="77"/>
      <c r="W24" s="87"/>
      <c r="X24" s="87"/>
      <c r="Y24" s="77"/>
      <c r="Z24" s="77"/>
      <c r="AA24" s="87"/>
      <c r="AB24" s="77"/>
      <c r="AC24" s="77"/>
      <c r="AD24" s="87"/>
      <c r="AE24" s="87"/>
      <c r="AF24" s="77"/>
      <c r="AG24" s="77"/>
      <c r="AH24" s="83"/>
      <c r="AI24" s="74">
        <f t="shared" si="0"/>
        <v>0</v>
      </c>
      <c r="AJ24" s="74">
        <f t="shared" si="1"/>
        <v>0</v>
      </c>
      <c r="AK24" s="74">
        <f t="shared" si="2"/>
        <v>0</v>
      </c>
      <c r="AL24" s="74">
        <f t="shared" si="3"/>
        <v>0</v>
      </c>
      <c r="AM24" s="74">
        <f t="shared" si="4"/>
        <v>0</v>
      </c>
      <c r="AN24" s="73">
        <f t="shared" si="5"/>
        <v>0</v>
      </c>
      <c r="AO24" s="23">
        <f t="shared" si="6"/>
        <v>0</v>
      </c>
      <c r="AP24" s="23">
        <f t="shared" si="7"/>
        <v>0</v>
      </c>
    </row>
    <row r="25" spans="1:42" ht="18" customHeight="1">
      <c r="A25" s="7">
        <f>'Asistencia Mensual'!A25</f>
        <v>23</v>
      </c>
      <c r="B25" s="24"/>
      <c r="C25" s="24"/>
      <c r="D25" s="77"/>
      <c r="E25" s="77"/>
      <c r="F25" s="77"/>
      <c r="G25" s="77"/>
      <c r="H25" s="77"/>
      <c r="I25" s="87"/>
      <c r="J25" s="87"/>
      <c r="K25" s="77"/>
      <c r="L25" s="77"/>
      <c r="M25" s="77"/>
      <c r="N25" s="77"/>
      <c r="O25" s="77"/>
      <c r="P25" s="87"/>
      <c r="Q25" s="87"/>
      <c r="R25" s="77"/>
      <c r="S25" s="77"/>
      <c r="T25" s="77"/>
      <c r="U25" s="77"/>
      <c r="V25" s="77"/>
      <c r="W25" s="87"/>
      <c r="X25" s="87"/>
      <c r="Y25" s="77"/>
      <c r="Z25" s="77"/>
      <c r="AA25" s="87"/>
      <c r="AB25" s="77"/>
      <c r="AC25" s="77"/>
      <c r="AD25" s="87"/>
      <c r="AE25" s="87"/>
      <c r="AF25" s="77"/>
      <c r="AG25" s="77"/>
      <c r="AH25" s="83"/>
      <c r="AI25" s="74">
        <f t="shared" si="0"/>
        <v>0</v>
      </c>
      <c r="AJ25" s="74">
        <f t="shared" si="1"/>
        <v>0</v>
      </c>
      <c r="AK25" s="74">
        <f t="shared" si="2"/>
        <v>0</v>
      </c>
      <c r="AL25" s="74">
        <f t="shared" si="3"/>
        <v>0</v>
      </c>
      <c r="AM25" s="74">
        <f t="shared" si="4"/>
        <v>0</v>
      </c>
      <c r="AN25" s="73">
        <f t="shared" si="5"/>
        <v>0</v>
      </c>
      <c r="AO25" s="23">
        <f t="shared" si="6"/>
        <v>0</v>
      </c>
      <c r="AP25" s="23">
        <f t="shared" si="7"/>
        <v>0</v>
      </c>
    </row>
    <row r="26" spans="1:42" ht="18" customHeight="1">
      <c r="A26" s="7">
        <f>'Asistencia Mensual'!A26</f>
        <v>24</v>
      </c>
      <c r="B26" s="24"/>
      <c r="C26" s="24"/>
      <c r="D26" s="77"/>
      <c r="E26" s="77"/>
      <c r="F26" s="77"/>
      <c r="G26" s="77"/>
      <c r="H26" s="77"/>
      <c r="I26" s="87"/>
      <c r="J26" s="87"/>
      <c r="K26" s="77"/>
      <c r="L26" s="77"/>
      <c r="M26" s="77"/>
      <c r="N26" s="77"/>
      <c r="O26" s="77"/>
      <c r="P26" s="87"/>
      <c r="Q26" s="87"/>
      <c r="R26" s="77"/>
      <c r="S26" s="77"/>
      <c r="T26" s="77"/>
      <c r="U26" s="77"/>
      <c r="V26" s="77"/>
      <c r="W26" s="87"/>
      <c r="X26" s="87"/>
      <c r="Y26" s="77"/>
      <c r="Z26" s="77"/>
      <c r="AA26" s="87"/>
      <c r="AB26" s="77"/>
      <c r="AC26" s="77"/>
      <c r="AD26" s="87"/>
      <c r="AE26" s="87"/>
      <c r="AF26" s="77"/>
      <c r="AG26" s="77"/>
      <c r="AH26" s="83"/>
      <c r="AI26" s="74">
        <f>COUNTIF(D26:AH26,"6")</f>
        <v>0</v>
      </c>
      <c r="AJ26" s="74">
        <f>COUNTIF(D26:AH26,"3sJ")</f>
        <v>0</v>
      </c>
      <c r="AK26" s="74">
        <f>COUNTIF(D26:AH26,"2sJ")</f>
        <v>0</v>
      </c>
      <c r="AL26" s="74">
        <f>COUNTIF(D26:AH26,"J")</f>
        <v>0</v>
      </c>
      <c r="AM26" s="74">
        <f>COUNTIF(D26:AH26,"3J")</f>
        <v>0</v>
      </c>
      <c r="AN26" s="73">
        <f>COUNTIF(D26:AH26,"2J")</f>
        <v>0</v>
      </c>
      <c r="AO26" s="23">
        <f>(AI26*5)+(AJ26*3)+(AK26*2)</f>
        <v>0</v>
      </c>
      <c r="AP26" s="23">
        <f>(AL26*5)+(AM26*3)+(AN26*2)</f>
        <v>0</v>
      </c>
    </row>
    <row r="27" spans="1:42" ht="18" customHeight="1">
      <c r="A27" s="7">
        <f>'Asistencia Mensual'!A27</f>
        <v>25</v>
      </c>
      <c r="B27" s="24"/>
      <c r="C27" s="24"/>
      <c r="D27" s="77"/>
      <c r="E27" s="77"/>
      <c r="F27" s="77"/>
      <c r="G27" s="77"/>
      <c r="H27" s="77"/>
      <c r="I27" s="87"/>
      <c r="J27" s="87"/>
      <c r="K27" s="77"/>
      <c r="L27" s="77"/>
      <c r="M27" s="77"/>
      <c r="N27" s="77"/>
      <c r="O27" s="77"/>
      <c r="P27" s="87"/>
      <c r="Q27" s="87"/>
      <c r="R27" s="77"/>
      <c r="S27" s="77"/>
      <c r="T27" s="77"/>
      <c r="U27" s="77"/>
      <c r="V27" s="77"/>
      <c r="W27" s="87"/>
      <c r="X27" s="87"/>
      <c r="Y27" s="77"/>
      <c r="Z27" s="77"/>
      <c r="AA27" s="87"/>
      <c r="AB27" s="77"/>
      <c r="AC27" s="77"/>
      <c r="AD27" s="87"/>
      <c r="AE27" s="87"/>
      <c r="AF27" s="77"/>
      <c r="AG27" s="77"/>
      <c r="AH27" s="83"/>
      <c r="AI27" s="74">
        <f>COUNTIF(D27:AH27,"6")</f>
        <v>0</v>
      </c>
      <c r="AJ27" s="74">
        <f>COUNTIF(D27:AH27,"3sJ")</f>
        <v>0</v>
      </c>
      <c r="AK27" s="74">
        <f>COUNTIF(D27:AH27,"2sJ")</f>
        <v>0</v>
      </c>
      <c r="AL27" s="74">
        <f>COUNTIF(D27:AH27,"J")</f>
        <v>0</v>
      </c>
      <c r="AM27" s="74">
        <f>COUNTIF(D27:AH27,"3J")</f>
        <v>0</v>
      </c>
      <c r="AN27" s="73">
        <f>COUNTIF(D27:AH27,"2J")</f>
        <v>0</v>
      </c>
      <c r="AO27" s="23">
        <f>(AI27*5)+(AJ27*3)+(AK27*2)</f>
        <v>0</v>
      </c>
      <c r="AP27" s="23">
        <f>(AL27*5)+(AM27*3)+(AN27*2)</f>
        <v>0</v>
      </c>
    </row>
    <row r="28" spans="1:42" ht="18" customHeight="1">
      <c r="A28" s="7">
        <f>'Asistencia Mensual'!A28</f>
        <v>26</v>
      </c>
      <c r="B28" s="24"/>
      <c r="C28" s="24"/>
      <c r="D28" s="77"/>
      <c r="E28" s="77"/>
      <c r="F28" s="77"/>
      <c r="G28" s="77"/>
      <c r="H28" s="77"/>
      <c r="I28" s="87"/>
      <c r="J28" s="87"/>
      <c r="K28" s="77"/>
      <c r="L28" s="77"/>
      <c r="M28" s="77"/>
      <c r="N28" s="77"/>
      <c r="O28" s="77"/>
      <c r="P28" s="87"/>
      <c r="Q28" s="87"/>
      <c r="R28" s="77"/>
      <c r="S28" s="77"/>
      <c r="T28" s="77"/>
      <c r="U28" s="77"/>
      <c r="V28" s="77"/>
      <c r="W28" s="87"/>
      <c r="X28" s="87"/>
      <c r="Y28" s="77"/>
      <c r="Z28" s="77"/>
      <c r="AA28" s="87"/>
      <c r="AB28" s="77"/>
      <c r="AC28" s="77"/>
      <c r="AD28" s="87"/>
      <c r="AE28" s="87"/>
      <c r="AF28" s="77"/>
      <c r="AG28" s="77"/>
      <c r="AH28" s="83"/>
      <c r="AI28" s="74">
        <f>COUNTIF(D28:AH28,"6")</f>
        <v>0</v>
      </c>
      <c r="AJ28" s="74">
        <f>COUNTIF(D28:AH28,"3sJ")</f>
        <v>0</v>
      </c>
      <c r="AK28" s="74">
        <f>COUNTIF(D28:AH28,"2sJ")</f>
        <v>0</v>
      </c>
      <c r="AL28" s="74">
        <f>COUNTIF(D28:AH28,"J")</f>
        <v>0</v>
      </c>
      <c r="AM28" s="74">
        <f>COUNTIF(D28:AH28,"3J")</f>
        <v>0</v>
      </c>
      <c r="AN28" s="73">
        <f>COUNTIF(D28:AH28,"2J")</f>
        <v>0</v>
      </c>
      <c r="AO28" s="23">
        <f>(AI28*5)+(AJ28*3)+(AK28*2)</f>
        <v>0</v>
      </c>
      <c r="AP28" s="23">
        <f>(AL28*5)+(AM28*3)+(AN28*2)</f>
        <v>0</v>
      </c>
    </row>
  </sheetData>
  <sheetProtection/>
  <protectedRanges>
    <protectedRange sqref="B3:C28" name="ApellidosNombre_1"/>
  </protectedRanges>
  <mergeCells count="2">
    <mergeCell ref="D1:I1"/>
    <mergeCell ref="AO1:AP1"/>
  </mergeCells>
  <dataValidations count="1">
    <dataValidation type="list" allowBlank="1" showInputMessage="1" showErrorMessage="1" sqref="D3:AH28">
      <formula1>"---,6,J,3J,2J,3sJ,2sJ"</formula1>
    </dataValidation>
  </dataValidations>
  <printOptions/>
  <pageMargins left="0.35433070866141736" right="0.15748031496062992" top="1.0236220472440944" bottom="0.1968503937007874" header="0.31496062992125984" footer="0.5118110236220472"/>
  <pageSetup horizontalDpi="300" verticalDpi="300" orientation="landscape" paperSize="9" scale="99" r:id="rId2"/>
  <headerFooter alignWithMargins="0">
    <oddHeader>&amp;L&amp;G&amp;C&amp;10J =  Justificada     6= No Justificada
E = Enfermedad      F = Fuga
antes recreo = 3 H.     después recreo = 2 H.&amp;R&amp;"-,Negrita"&amp;14___º___  Ed. Primaria
2012-13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8"/>
  <sheetViews>
    <sheetView showGridLines="0" showZeros="0" zoomScalePageLayoutView="0" workbookViewId="0" topLeftCell="A1">
      <pane xSplit="3" topLeftCell="D1" activePane="topRight" state="frozen"/>
      <selection pane="topLeft" activeCell="A1" sqref="A1"/>
      <selection pane="topRight" activeCell="A2" sqref="A2"/>
    </sheetView>
  </sheetViews>
  <sheetFormatPr defaultColWidth="11.421875" defaultRowHeight="15" outlineLevelCol="1"/>
  <cols>
    <col min="1" max="1" width="3.00390625" style="0" customWidth="1"/>
    <col min="2" max="2" width="16.8515625" style="0" customWidth="1"/>
    <col min="3" max="3" width="17.28125" style="0" customWidth="1"/>
    <col min="4" max="33" width="3.421875" style="0" customWidth="1"/>
    <col min="34" max="34" width="3.57421875" style="0" hidden="1" customWidth="1" outlineLevel="1"/>
    <col min="35" max="35" width="4.28125" style="0" hidden="1" customWidth="1" outlineLevel="1"/>
    <col min="36" max="36" width="4.57421875" style="0" hidden="1" customWidth="1" outlineLevel="1"/>
    <col min="37" max="37" width="3.57421875" style="0" hidden="1" customWidth="1" outlineLevel="1"/>
    <col min="38" max="39" width="4.140625" style="0" hidden="1" customWidth="1" outlineLevel="1"/>
    <col min="40" max="40" width="5.8515625" style="0" customWidth="1" collapsed="1"/>
    <col min="41" max="41" width="5.8515625" style="0" customWidth="1"/>
  </cols>
  <sheetData>
    <row r="1" spans="3:41" ht="21.75" customHeight="1">
      <c r="C1" s="15" t="s">
        <v>0</v>
      </c>
      <c r="D1" s="104" t="s">
        <v>12</v>
      </c>
      <c r="E1" s="104"/>
      <c r="F1" s="104"/>
      <c r="G1" s="104"/>
      <c r="H1" s="104"/>
      <c r="I1" s="104"/>
      <c r="AN1" s="105" t="s">
        <v>43</v>
      </c>
      <c r="AO1" s="105"/>
    </row>
    <row r="2" spans="1:41" ht="28.5" customHeight="1" thickBot="1">
      <c r="A2" s="2" t="s">
        <v>1</v>
      </c>
      <c r="B2" s="3" t="s">
        <v>2</v>
      </c>
      <c r="C2" s="4" t="s">
        <v>3</v>
      </c>
      <c r="D2" s="5">
        <v>1</v>
      </c>
      <c r="E2" s="6">
        <v>2</v>
      </c>
      <c r="F2" s="71">
        <v>3</v>
      </c>
      <c r="G2" s="71">
        <v>4</v>
      </c>
      <c r="H2" s="6">
        <v>5</v>
      </c>
      <c r="I2" s="6">
        <v>6</v>
      </c>
      <c r="J2" s="6">
        <v>7</v>
      </c>
      <c r="K2" s="6">
        <v>8</v>
      </c>
      <c r="L2" s="6">
        <v>9</v>
      </c>
      <c r="M2" s="71">
        <v>10</v>
      </c>
      <c r="N2" s="71">
        <v>11</v>
      </c>
      <c r="O2" s="6">
        <v>12</v>
      </c>
      <c r="P2" s="6">
        <v>13</v>
      </c>
      <c r="Q2" s="6">
        <v>14</v>
      </c>
      <c r="R2" s="6">
        <v>15</v>
      </c>
      <c r="S2" s="6">
        <v>16</v>
      </c>
      <c r="T2" s="71">
        <v>17</v>
      </c>
      <c r="U2" s="71">
        <v>18</v>
      </c>
      <c r="V2" s="6">
        <v>19</v>
      </c>
      <c r="W2" s="6">
        <v>20</v>
      </c>
      <c r="X2" s="6">
        <v>21</v>
      </c>
      <c r="Y2" s="6">
        <v>22</v>
      </c>
      <c r="Z2" s="6">
        <v>23</v>
      </c>
      <c r="AA2" s="71">
        <v>24</v>
      </c>
      <c r="AB2" s="71">
        <v>25</v>
      </c>
      <c r="AC2" s="6">
        <v>26</v>
      </c>
      <c r="AD2" s="6">
        <v>27</v>
      </c>
      <c r="AE2" s="6">
        <v>28</v>
      </c>
      <c r="AF2" s="6">
        <v>29</v>
      </c>
      <c r="AG2" s="6">
        <v>30</v>
      </c>
      <c r="AH2" s="75">
        <v>6</v>
      </c>
      <c r="AI2" s="79" t="s">
        <v>47</v>
      </c>
      <c r="AJ2" s="79" t="s">
        <v>46</v>
      </c>
      <c r="AK2" s="76" t="s">
        <v>27</v>
      </c>
      <c r="AL2" s="80" t="s">
        <v>44</v>
      </c>
      <c r="AM2" s="80" t="s">
        <v>45</v>
      </c>
      <c r="AN2" s="81" t="s">
        <v>48</v>
      </c>
      <c r="AO2" s="82" t="s">
        <v>49</v>
      </c>
    </row>
    <row r="3" spans="1:41" ht="18" customHeight="1" thickTop="1">
      <c r="A3" s="7">
        <f>'Asistencia Mensual'!A3</f>
        <v>1</v>
      </c>
      <c r="B3" s="24" t="str">
        <f>'Asistencia Mensual'!B3</f>
        <v>Alemán Sosa</v>
      </c>
      <c r="C3" s="24" t="str">
        <f>'Asistencia Mensual'!C3</f>
        <v>Ana</v>
      </c>
      <c r="D3" s="77"/>
      <c r="E3" s="77"/>
      <c r="F3" s="87"/>
      <c r="G3" s="87"/>
      <c r="H3" s="77"/>
      <c r="I3" s="77"/>
      <c r="J3" s="77"/>
      <c r="K3" s="77"/>
      <c r="L3" s="77"/>
      <c r="M3" s="87"/>
      <c r="N3" s="87"/>
      <c r="O3" s="77"/>
      <c r="P3" s="77"/>
      <c r="Q3" s="77"/>
      <c r="R3" s="77"/>
      <c r="S3" s="77"/>
      <c r="T3" s="87"/>
      <c r="U3" s="87"/>
      <c r="V3" s="77"/>
      <c r="W3" s="77"/>
      <c r="X3" s="77"/>
      <c r="Y3" s="77"/>
      <c r="Z3" s="77"/>
      <c r="AA3" s="87"/>
      <c r="AB3" s="87"/>
      <c r="AC3" s="77"/>
      <c r="AD3" s="77"/>
      <c r="AE3" s="77"/>
      <c r="AF3" s="77"/>
      <c r="AG3" s="78"/>
      <c r="AH3" s="74">
        <f aca="true" t="shared" si="0" ref="AH3:AH25">COUNTIF(D3:AG3,"6")</f>
        <v>0</v>
      </c>
      <c r="AI3" s="74">
        <f>COUNTIF(D3:AG3,"3sJ")</f>
        <v>0</v>
      </c>
      <c r="AJ3" s="74">
        <f>COUNTIF(D3:AG3,"2sJ")</f>
        <v>0</v>
      </c>
      <c r="AK3" s="74">
        <f>COUNTIF(D3:AG3,"J")</f>
        <v>0</v>
      </c>
      <c r="AL3" s="74">
        <f>COUNTIF(D3:AG3,"3J")</f>
        <v>0</v>
      </c>
      <c r="AM3" s="73">
        <f>COUNTIF(D3:AG3,"2J")</f>
        <v>0</v>
      </c>
      <c r="AN3" s="23">
        <f>(AH3*5)+(AI3*3)+(AJ3*2)</f>
        <v>0</v>
      </c>
      <c r="AO3" s="23">
        <f>(AK3*5)+(AL3*3)+(AM3*2)</f>
        <v>0</v>
      </c>
    </row>
    <row r="4" spans="1:41" ht="18" customHeight="1">
      <c r="A4" s="7">
        <f>'Asistencia Mensual'!A4</f>
        <v>2</v>
      </c>
      <c r="B4" s="24" t="str">
        <f>'Asistencia Mensual'!B4</f>
        <v>Bentos Guerra</v>
      </c>
      <c r="C4" s="24" t="str">
        <f>'Asistencia Mensual'!C4</f>
        <v>Claudia</v>
      </c>
      <c r="D4" s="77"/>
      <c r="E4" s="77"/>
      <c r="F4" s="87"/>
      <c r="G4" s="87"/>
      <c r="H4" s="77"/>
      <c r="I4" s="77"/>
      <c r="J4" s="77"/>
      <c r="K4" s="77"/>
      <c r="L4" s="77"/>
      <c r="M4" s="87"/>
      <c r="N4" s="87"/>
      <c r="O4" s="77"/>
      <c r="P4" s="77"/>
      <c r="Q4" s="77"/>
      <c r="R4" s="77"/>
      <c r="S4" s="77"/>
      <c r="T4" s="87"/>
      <c r="U4" s="87"/>
      <c r="V4" s="77"/>
      <c r="W4" s="77"/>
      <c r="X4" s="77"/>
      <c r="Y4" s="77"/>
      <c r="Z4" s="77"/>
      <c r="AA4" s="87"/>
      <c r="AB4" s="87"/>
      <c r="AC4" s="77"/>
      <c r="AD4" s="77"/>
      <c r="AE4" s="77"/>
      <c r="AF4" s="77"/>
      <c r="AG4" s="83"/>
      <c r="AH4" s="74">
        <f t="shared" si="0"/>
        <v>0</v>
      </c>
      <c r="AI4" s="74">
        <f>COUNTIF(D4:AG4,"3sJ")</f>
        <v>0</v>
      </c>
      <c r="AJ4" s="74">
        <f>COUNTIF(D4:AG4,"2sJ")</f>
        <v>0</v>
      </c>
      <c r="AK4" s="74">
        <f>COUNTIF(D4:AG4,"J")</f>
        <v>0</v>
      </c>
      <c r="AL4" s="74">
        <f>COUNTIF(D4:AG4,"3J")</f>
        <v>0</v>
      </c>
      <c r="AM4" s="73">
        <f>COUNTIF(D4:AG4,"2J")</f>
        <v>0</v>
      </c>
      <c r="AN4" s="23">
        <f>(AH4*5)+(AI4*3)+(AJ4*2)</f>
        <v>0</v>
      </c>
      <c r="AO4" s="23">
        <f>(AK4*5)+(AL4*3)+(AM4*2)</f>
        <v>0</v>
      </c>
    </row>
    <row r="5" spans="1:41" ht="18" customHeight="1">
      <c r="A5" s="7">
        <f>'Asistencia Mensual'!A5</f>
        <v>3</v>
      </c>
      <c r="B5" s="24" t="str">
        <f>'Asistencia Mensual'!B5</f>
        <v>Piojo Cachondo</v>
      </c>
      <c r="C5" s="24" t="str">
        <f>'Asistencia Mensual'!C5</f>
        <v>Bartolomé</v>
      </c>
      <c r="D5" s="77"/>
      <c r="E5" s="77"/>
      <c r="F5" s="87"/>
      <c r="G5" s="87"/>
      <c r="H5" s="77"/>
      <c r="I5" s="77"/>
      <c r="J5" s="77"/>
      <c r="K5" s="77"/>
      <c r="L5" s="77"/>
      <c r="M5" s="87"/>
      <c r="N5" s="87"/>
      <c r="O5" s="77"/>
      <c r="P5" s="77"/>
      <c r="Q5" s="77"/>
      <c r="R5" s="77"/>
      <c r="S5" s="77"/>
      <c r="T5" s="87"/>
      <c r="U5" s="87"/>
      <c r="V5" s="77"/>
      <c r="W5" s="77"/>
      <c r="X5" s="77"/>
      <c r="Y5" s="77"/>
      <c r="Z5" s="77"/>
      <c r="AA5" s="87"/>
      <c r="AB5" s="87"/>
      <c r="AC5" s="77"/>
      <c r="AD5" s="77"/>
      <c r="AE5" s="77"/>
      <c r="AF5" s="77"/>
      <c r="AG5" s="83"/>
      <c r="AH5" s="74">
        <f t="shared" si="0"/>
        <v>0</v>
      </c>
      <c r="AI5" s="74">
        <f aca="true" t="shared" si="1" ref="AI5:AI25">COUNTIF(D5:AG5,"3sJ")</f>
        <v>0</v>
      </c>
      <c r="AJ5" s="74">
        <f aca="true" t="shared" si="2" ref="AJ5:AJ25">COUNTIF(D5:AG5,"2sJ")</f>
        <v>0</v>
      </c>
      <c r="AK5" s="74">
        <f aca="true" t="shared" si="3" ref="AK5:AK25">COUNTIF(D5:AG5,"J")</f>
        <v>0</v>
      </c>
      <c r="AL5" s="74">
        <f aca="true" t="shared" si="4" ref="AL5:AL25">COUNTIF(D5:AG5,"3J")</f>
        <v>0</v>
      </c>
      <c r="AM5" s="73">
        <f aca="true" t="shared" si="5" ref="AM5:AM25">COUNTIF(D5:AG5,"2J")</f>
        <v>0</v>
      </c>
      <c r="AN5" s="23">
        <f aca="true" t="shared" si="6" ref="AN5:AN25">(AH5*5)+(AI5*3)+(AJ5*2)</f>
        <v>0</v>
      </c>
      <c r="AO5" s="23">
        <f aca="true" t="shared" si="7" ref="AO5:AO25">(AK5*5)+(AL5*3)+(AM5*2)</f>
        <v>0</v>
      </c>
    </row>
    <row r="6" spans="1:41" ht="18" customHeight="1">
      <c r="A6" s="7">
        <f>'Asistencia Mensual'!A6</f>
        <v>4</v>
      </c>
      <c r="B6" s="24" t="str">
        <f>'Asistencia Mensual'!B6</f>
        <v>Díaz González</v>
      </c>
      <c r="C6" s="24" t="str">
        <f>'Asistencia Mensual'!C6</f>
        <v>Pedro</v>
      </c>
      <c r="D6" s="77"/>
      <c r="E6" s="77"/>
      <c r="F6" s="87"/>
      <c r="G6" s="87"/>
      <c r="H6" s="77"/>
      <c r="I6" s="77"/>
      <c r="J6" s="77"/>
      <c r="K6" s="77"/>
      <c r="L6" s="77"/>
      <c r="M6" s="87"/>
      <c r="N6" s="87"/>
      <c r="O6" s="77"/>
      <c r="P6" s="77"/>
      <c r="Q6" s="77"/>
      <c r="R6" s="77"/>
      <c r="S6" s="77"/>
      <c r="T6" s="87"/>
      <c r="U6" s="87"/>
      <c r="V6" s="77"/>
      <c r="W6" s="77"/>
      <c r="X6" s="77"/>
      <c r="Y6" s="77"/>
      <c r="Z6" s="77"/>
      <c r="AA6" s="87"/>
      <c r="AB6" s="87"/>
      <c r="AC6" s="77"/>
      <c r="AD6" s="77"/>
      <c r="AE6" s="77"/>
      <c r="AF6" s="77"/>
      <c r="AG6" s="83"/>
      <c r="AH6" s="74">
        <f t="shared" si="0"/>
        <v>0</v>
      </c>
      <c r="AI6" s="74">
        <f t="shared" si="1"/>
        <v>0</v>
      </c>
      <c r="AJ6" s="74">
        <f t="shared" si="2"/>
        <v>0</v>
      </c>
      <c r="AK6" s="74">
        <f t="shared" si="3"/>
        <v>0</v>
      </c>
      <c r="AL6" s="74">
        <f t="shared" si="4"/>
        <v>0</v>
      </c>
      <c r="AM6" s="73">
        <f t="shared" si="5"/>
        <v>0</v>
      </c>
      <c r="AN6" s="23">
        <f t="shared" si="6"/>
        <v>0</v>
      </c>
      <c r="AO6" s="23">
        <f t="shared" si="7"/>
        <v>0</v>
      </c>
    </row>
    <row r="7" spans="1:41" ht="18" customHeight="1">
      <c r="A7" s="7">
        <f>'Asistencia Mensual'!A7</f>
        <v>5</v>
      </c>
      <c r="B7" s="24" t="str">
        <f>'Asistencia Mensual'!B7</f>
        <v>Hernández Gutiérrez</v>
      </c>
      <c r="C7" s="24" t="str">
        <f>'Asistencia Mensual'!C7</f>
        <v>Herminia</v>
      </c>
      <c r="D7" s="77"/>
      <c r="E7" s="77"/>
      <c r="F7" s="87"/>
      <c r="G7" s="87"/>
      <c r="H7" s="77"/>
      <c r="I7" s="77"/>
      <c r="J7" s="77"/>
      <c r="K7" s="77"/>
      <c r="L7" s="77"/>
      <c r="M7" s="87"/>
      <c r="N7" s="87"/>
      <c r="O7" s="77"/>
      <c r="P7" s="77"/>
      <c r="Q7" s="77"/>
      <c r="R7" s="77"/>
      <c r="S7" s="77"/>
      <c r="T7" s="87"/>
      <c r="U7" s="87"/>
      <c r="V7" s="77"/>
      <c r="W7" s="77"/>
      <c r="X7" s="77"/>
      <c r="Y7" s="77"/>
      <c r="Z7" s="77"/>
      <c r="AA7" s="87"/>
      <c r="AB7" s="87"/>
      <c r="AC7" s="77"/>
      <c r="AD7" s="77"/>
      <c r="AE7" s="77"/>
      <c r="AF7" s="77"/>
      <c r="AG7" s="83"/>
      <c r="AH7" s="74">
        <f t="shared" si="0"/>
        <v>0</v>
      </c>
      <c r="AI7" s="74">
        <f t="shared" si="1"/>
        <v>0</v>
      </c>
      <c r="AJ7" s="74">
        <f t="shared" si="2"/>
        <v>0</v>
      </c>
      <c r="AK7" s="74">
        <f t="shared" si="3"/>
        <v>0</v>
      </c>
      <c r="AL7" s="74">
        <f t="shared" si="4"/>
        <v>0</v>
      </c>
      <c r="AM7" s="73">
        <f t="shared" si="5"/>
        <v>0</v>
      </c>
      <c r="AN7" s="23">
        <f t="shared" si="6"/>
        <v>0</v>
      </c>
      <c r="AO7" s="23">
        <f t="shared" si="7"/>
        <v>0</v>
      </c>
    </row>
    <row r="8" spans="1:41" ht="18" customHeight="1">
      <c r="A8" s="7">
        <f>'Asistencia Mensual'!A8</f>
        <v>6</v>
      </c>
      <c r="B8" s="24" t="str">
        <f>'Asistencia Mensual'!B8</f>
        <v>Jiménez Carreño</v>
      </c>
      <c r="C8" s="24" t="str">
        <f>'Asistencia Mensual'!C8</f>
        <v>Bartolomé</v>
      </c>
      <c r="D8" s="77"/>
      <c r="E8" s="77"/>
      <c r="F8" s="87"/>
      <c r="G8" s="87"/>
      <c r="H8" s="77"/>
      <c r="I8" s="77"/>
      <c r="J8" s="77"/>
      <c r="K8" s="77"/>
      <c r="L8" s="77"/>
      <c r="M8" s="87"/>
      <c r="N8" s="87"/>
      <c r="O8" s="77"/>
      <c r="P8" s="77"/>
      <c r="Q8" s="77"/>
      <c r="R8" s="77"/>
      <c r="S8" s="77"/>
      <c r="T8" s="87"/>
      <c r="U8" s="87"/>
      <c r="V8" s="77"/>
      <c r="W8" s="77"/>
      <c r="X8" s="77"/>
      <c r="Y8" s="77"/>
      <c r="Z8" s="77"/>
      <c r="AA8" s="87"/>
      <c r="AB8" s="87"/>
      <c r="AC8" s="77"/>
      <c r="AD8" s="77"/>
      <c r="AE8" s="77"/>
      <c r="AF8" s="77"/>
      <c r="AG8" s="83"/>
      <c r="AH8" s="74">
        <f t="shared" si="0"/>
        <v>0</v>
      </c>
      <c r="AI8" s="74">
        <f t="shared" si="1"/>
        <v>0</v>
      </c>
      <c r="AJ8" s="74">
        <f t="shared" si="2"/>
        <v>0</v>
      </c>
      <c r="AK8" s="74">
        <f t="shared" si="3"/>
        <v>0</v>
      </c>
      <c r="AL8" s="74">
        <f t="shared" si="4"/>
        <v>0</v>
      </c>
      <c r="AM8" s="73">
        <f t="shared" si="5"/>
        <v>0</v>
      </c>
      <c r="AN8" s="23">
        <f t="shared" si="6"/>
        <v>0</v>
      </c>
      <c r="AO8" s="23">
        <f t="shared" si="7"/>
        <v>0</v>
      </c>
    </row>
    <row r="9" spans="1:41" ht="18" customHeight="1">
      <c r="A9" s="7">
        <f>'Asistencia Mensual'!A9</f>
        <v>7</v>
      </c>
      <c r="B9" s="24" t="str">
        <f>'Asistencia Mensual'!B9</f>
        <v>Jiménez Carreño</v>
      </c>
      <c r="C9" s="24" t="str">
        <f>'Asistencia Mensual'!C9</f>
        <v>José</v>
      </c>
      <c r="D9" s="77"/>
      <c r="E9" s="77"/>
      <c r="F9" s="87"/>
      <c r="G9" s="87"/>
      <c r="H9" s="77"/>
      <c r="I9" s="77"/>
      <c r="J9" s="77"/>
      <c r="K9" s="77"/>
      <c r="L9" s="77"/>
      <c r="M9" s="87"/>
      <c r="N9" s="87"/>
      <c r="O9" s="77"/>
      <c r="P9" s="77"/>
      <c r="Q9" s="77"/>
      <c r="R9" s="77"/>
      <c r="S9" s="77"/>
      <c r="T9" s="87"/>
      <c r="U9" s="87"/>
      <c r="V9" s="77"/>
      <c r="W9" s="77"/>
      <c r="X9" s="77"/>
      <c r="Y9" s="77"/>
      <c r="Z9" s="77"/>
      <c r="AA9" s="87"/>
      <c r="AB9" s="87"/>
      <c r="AC9" s="77"/>
      <c r="AD9" s="77"/>
      <c r="AE9" s="77"/>
      <c r="AF9" s="77"/>
      <c r="AG9" s="83"/>
      <c r="AH9" s="74">
        <f t="shared" si="0"/>
        <v>0</v>
      </c>
      <c r="AI9" s="74">
        <f t="shared" si="1"/>
        <v>0</v>
      </c>
      <c r="AJ9" s="74">
        <f t="shared" si="2"/>
        <v>0</v>
      </c>
      <c r="AK9" s="74">
        <f t="shared" si="3"/>
        <v>0</v>
      </c>
      <c r="AL9" s="74">
        <f t="shared" si="4"/>
        <v>0</v>
      </c>
      <c r="AM9" s="73">
        <f t="shared" si="5"/>
        <v>0</v>
      </c>
      <c r="AN9" s="23">
        <f t="shared" si="6"/>
        <v>0</v>
      </c>
      <c r="AO9" s="23">
        <f t="shared" si="7"/>
        <v>0</v>
      </c>
    </row>
    <row r="10" spans="1:41" ht="18" customHeight="1">
      <c r="A10" s="7">
        <f>'Asistencia Mensual'!A10</f>
        <v>8</v>
      </c>
      <c r="B10" s="24" t="str">
        <f>'Asistencia Mensual'!B10</f>
        <v>Morales Hernán</v>
      </c>
      <c r="C10" s="24" t="str">
        <f>'Asistencia Mensual'!C10</f>
        <v>Concepción</v>
      </c>
      <c r="D10" s="77"/>
      <c r="E10" s="77"/>
      <c r="F10" s="87"/>
      <c r="G10" s="87"/>
      <c r="H10" s="77"/>
      <c r="I10" s="77"/>
      <c r="J10" s="77"/>
      <c r="K10" s="77"/>
      <c r="L10" s="77"/>
      <c r="M10" s="87"/>
      <c r="N10" s="87"/>
      <c r="O10" s="77"/>
      <c r="P10" s="77"/>
      <c r="Q10" s="77"/>
      <c r="R10" s="77"/>
      <c r="S10" s="77"/>
      <c r="T10" s="87"/>
      <c r="U10" s="87"/>
      <c r="V10" s="77"/>
      <c r="W10" s="77"/>
      <c r="X10" s="77"/>
      <c r="Y10" s="77"/>
      <c r="Z10" s="77"/>
      <c r="AA10" s="87"/>
      <c r="AB10" s="87"/>
      <c r="AC10" s="77"/>
      <c r="AD10" s="77"/>
      <c r="AE10" s="77"/>
      <c r="AF10" s="77"/>
      <c r="AG10" s="83"/>
      <c r="AH10" s="74">
        <f t="shared" si="0"/>
        <v>0</v>
      </c>
      <c r="AI10" s="74">
        <f t="shared" si="1"/>
        <v>0</v>
      </c>
      <c r="AJ10" s="74">
        <f t="shared" si="2"/>
        <v>0</v>
      </c>
      <c r="AK10" s="74">
        <f t="shared" si="3"/>
        <v>0</v>
      </c>
      <c r="AL10" s="74">
        <f t="shared" si="4"/>
        <v>0</v>
      </c>
      <c r="AM10" s="73">
        <f t="shared" si="5"/>
        <v>0</v>
      </c>
      <c r="AN10" s="23">
        <f t="shared" si="6"/>
        <v>0</v>
      </c>
      <c r="AO10" s="23">
        <f t="shared" si="7"/>
        <v>0</v>
      </c>
    </row>
    <row r="11" spans="1:41" ht="18" customHeight="1">
      <c r="A11" s="7">
        <f>'Asistencia Mensual'!A11</f>
        <v>9</v>
      </c>
      <c r="B11" s="24" t="str">
        <f>'Asistencia Mensual'!B11</f>
        <v>Nuez Barreto</v>
      </c>
      <c r="C11" s="24" t="str">
        <f>'Asistencia Mensual'!C11</f>
        <v>Ramón</v>
      </c>
      <c r="D11" s="77"/>
      <c r="E11" s="77"/>
      <c r="F11" s="87"/>
      <c r="G11" s="87"/>
      <c r="H11" s="77"/>
      <c r="I11" s="77"/>
      <c r="J11" s="77"/>
      <c r="K11" s="77"/>
      <c r="L11" s="77"/>
      <c r="M11" s="87"/>
      <c r="N11" s="87"/>
      <c r="O11" s="77"/>
      <c r="P11" s="77"/>
      <c r="Q11" s="77"/>
      <c r="R11" s="77"/>
      <c r="S11" s="77"/>
      <c r="T11" s="87"/>
      <c r="U11" s="87"/>
      <c r="V11" s="77"/>
      <c r="W11" s="77"/>
      <c r="X11" s="77"/>
      <c r="Y11" s="77"/>
      <c r="Z11" s="77"/>
      <c r="AA11" s="87"/>
      <c r="AB11" s="87"/>
      <c r="AC11" s="77"/>
      <c r="AD11" s="77"/>
      <c r="AE11" s="77"/>
      <c r="AF11" s="77"/>
      <c r="AG11" s="83"/>
      <c r="AH11" s="74">
        <f t="shared" si="0"/>
        <v>0</v>
      </c>
      <c r="AI11" s="74">
        <f t="shared" si="1"/>
        <v>0</v>
      </c>
      <c r="AJ11" s="74">
        <f t="shared" si="2"/>
        <v>0</v>
      </c>
      <c r="AK11" s="74">
        <f t="shared" si="3"/>
        <v>0</v>
      </c>
      <c r="AL11" s="74">
        <f t="shared" si="4"/>
        <v>0</v>
      </c>
      <c r="AM11" s="73">
        <f t="shared" si="5"/>
        <v>0</v>
      </c>
      <c r="AN11" s="23">
        <f t="shared" si="6"/>
        <v>0</v>
      </c>
      <c r="AO11" s="23">
        <f t="shared" si="7"/>
        <v>0</v>
      </c>
    </row>
    <row r="12" spans="1:41" ht="18" customHeight="1">
      <c r="A12" s="7">
        <f>'Asistencia Mensual'!A12</f>
        <v>10</v>
      </c>
      <c r="B12" s="24">
        <f>'Asistencia Mensual'!B12</f>
        <v>0</v>
      </c>
      <c r="C12" s="24">
        <f>'Asistencia Mensual'!C12</f>
        <v>0</v>
      </c>
      <c r="D12" s="77"/>
      <c r="E12" s="77"/>
      <c r="F12" s="87"/>
      <c r="G12" s="87"/>
      <c r="H12" s="77"/>
      <c r="I12" s="77"/>
      <c r="J12" s="77"/>
      <c r="K12" s="77"/>
      <c r="L12" s="77"/>
      <c r="M12" s="87"/>
      <c r="N12" s="87"/>
      <c r="O12" s="77"/>
      <c r="P12" s="77"/>
      <c r="Q12" s="77"/>
      <c r="R12" s="77"/>
      <c r="S12" s="77"/>
      <c r="T12" s="87"/>
      <c r="U12" s="87"/>
      <c r="V12" s="77"/>
      <c r="W12" s="77"/>
      <c r="X12" s="77"/>
      <c r="Y12" s="77"/>
      <c r="Z12" s="77"/>
      <c r="AA12" s="87"/>
      <c r="AB12" s="87"/>
      <c r="AC12" s="77"/>
      <c r="AD12" s="77"/>
      <c r="AE12" s="77"/>
      <c r="AF12" s="77"/>
      <c r="AG12" s="83"/>
      <c r="AH12" s="74">
        <f t="shared" si="0"/>
        <v>0</v>
      </c>
      <c r="AI12" s="74">
        <f t="shared" si="1"/>
        <v>0</v>
      </c>
      <c r="AJ12" s="74">
        <f t="shared" si="2"/>
        <v>0</v>
      </c>
      <c r="AK12" s="74">
        <f t="shared" si="3"/>
        <v>0</v>
      </c>
      <c r="AL12" s="74">
        <f t="shared" si="4"/>
        <v>0</v>
      </c>
      <c r="AM12" s="73">
        <f t="shared" si="5"/>
        <v>0</v>
      </c>
      <c r="AN12" s="23">
        <f t="shared" si="6"/>
        <v>0</v>
      </c>
      <c r="AO12" s="23">
        <f t="shared" si="7"/>
        <v>0</v>
      </c>
    </row>
    <row r="13" spans="1:41" ht="18" customHeight="1">
      <c r="A13" s="7">
        <f>'Asistencia Mensual'!A13</f>
        <v>11</v>
      </c>
      <c r="B13" s="24"/>
      <c r="C13" s="24"/>
      <c r="D13" s="77"/>
      <c r="E13" s="77"/>
      <c r="F13" s="87"/>
      <c r="G13" s="87"/>
      <c r="H13" s="77"/>
      <c r="I13" s="77"/>
      <c r="J13" s="77"/>
      <c r="K13" s="77"/>
      <c r="L13" s="77"/>
      <c r="M13" s="87"/>
      <c r="N13" s="87"/>
      <c r="O13" s="77"/>
      <c r="P13" s="77"/>
      <c r="Q13" s="77"/>
      <c r="R13" s="77"/>
      <c r="S13" s="77"/>
      <c r="T13" s="87"/>
      <c r="U13" s="87"/>
      <c r="V13" s="77"/>
      <c r="W13" s="77"/>
      <c r="X13" s="77"/>
      <c r="Y13" s="77"/>
      <c r="Z13" s="77"/>
      <c r="AA13" s="87"/>
      <c r="AB13" s="87"/>
      <c r="AC13" s="77"/>
      <c r="AD13" s="77"/>
      <c r="AE13" s="77"/>
      <c r="AF13" s="77"/>
      <c r="AG13" s="83"/>
      <c r="AH13" s="74">
        <f t="shared" si="0"/>
        <v>0</v>
      </c>
      <c r="AI13" s="74">
        <f t="shared" si="1"/>
        <v>0</v>
      </c>
      <c r="AJ13" s="74">
        <f t="shared" si="2"/>
        <v>0</v>
      </c>
      <c r="AK13" s="74">
        <f t="shared" si="3"/>
        <v>0</v>
      </c>
      <c r="AL13" s="74">
        <f t="shared" si="4"/>
        <v>0</v>
      </c>
      <c r="AM13" s="73">
        <f t="shared" si="5"/>
        <v>0</v>
      </c>
      <c r="AN13" s="23">
        <f t="shared" si="6"/>
        <v>0</v>
      </c>
      <c r="AO13" s="23">
        <f t="shared" si="7"/>
        <v>0</v>
      </c>
    </row>
    <row r="14" spans="1:41" ht="18" customHeight="1">
      <c r="A14" s="7">
        <f>'Asistencia Mensual'!A14</f>
        <v>12</v>
      </c>
      <c r="B14" s="24"/>
      <c r="C14" s="24"/>
      <c r="D14" s="77"/>
      <c r="E14" s="77"/>
      <c r="F14" s="87"/>
      <c r="G14" s="87"/>
      <c r="H14" s="77"/>
      <c r="I14" s="77"/>
      <c r="J14" s="77"/>
      <c r="K14" s="77"/>
      <c r="L14" s="77"/>
      <c r="M14" s="87"/>
      <c r="N14" s="87"/>
      <c r="O14" s="77"/>
      <c r="P14" s="77"/>
      <c r="Q14" s="77"/>
      <c r="R14" s="77"/>
      <c r="S14" s="77"/>
      <c r="T14" s="87"/>
      <c r="U14" s="87"/>
      <c r="V14" s="77"/>
      <c r="W14" s="77"/>
      <c r="X14" s="77"/>
      <c r="Y14" s="77"/>
      <c r="Z14" s="77"/>
      <c r="AA14" s="87"/>
      <c r="AB14" s="87"/>
      <c r="AC14" s="77"/>
      <c r="AD14" s="77"/>
      <c r="AE14" s="77"/>
      <c r="AF14" s="77"/>
      <c r="AG14" s="83"/>
      <c r="AH14" s="74">
        <f t="shared" si="0"/>
        <v>0</v>
      </c>
      <c r="AI14" s="74">
        <f t="shared" si="1"/>
        <v>0</v>
      </c>
      <c r="AJ14" s="74">
        <f t="shared" si="2"/>
        <v>0</v>
      </c>
      <c r="AK14" s="74">
        <f t="shared" si="3"/>
        <v>0</v>
      </c>
      <c r="AL14" s="74">
        <f t="shared" si="4"/>
        <v>0</v>
      </c>
      <c r="AM14" s="73">
        <f t="shared" si="5"/>
        <v>0</v>
      </c>
      <c r="AN14" s="23">
        <f t="shared" si="6"/>
        <v>0</v>
      </c>
      <c r="AO14" s="23">
        <f t="shared" si="7"/>
        <v>0</v>
      </c>
    </row>
    <row r="15" spans="1:41" ht="18" customHeight="1">
      <c r="A15" s="7">
        <f>'Asistencia Mensual'!A15</f>
        <v>13</v>
      </c>
      <c r="B15" s="24"/>
      <c r="C15" s="24"/>
      <c r="D15" s="77"/>
      <c r="E15" s="77"/>
      <c r="F15" s="87"/>
      <c r="G15" s="87"/>
      <c r="H15" s="77"/>
      <c r="I15" s="77"/>
      <c r="J15" s="77"/>
      <c r="K15" s="77"/>
      <c r="L15" s="77"/>
      <c r="M15" s="87"/>
      <c r="N15" s="87"/>
      <c r="O15" s="77"/>
      <c r="P15" s="77"/>
      <c r="Q15" s="77"/>
      <c r="R15" s="77"/>
      <c r="S15" s="77"/>
      <c r="T15" s="87"/>
      <c r="U15" s="87"/>
      <c r="V15" s="77"/>
      <c r="W15" s="77"/>
      <c r="X15" s="77"/>
      <c r="Y15" s="77"/>
      <c r="Z15" s="77"/>
      <c r="AA15" s="87"/>
      <c r="AB15" s="87"/>
      <c r="AC15" s="77"/>
      <c r="AD15" s="77"/>
      <c r="AE15" s="77"/>
      <c r="AF15" s="77"/>
      <c r="AG15" s="83"/>
      <c r="AH15" s="74">
        <f t="shared" si="0"/>
        <v>0</v>
      </c>
      <c r="AI15" s="74">
        <f t="shared" si="1"/>
        <v>0</v>
      </c>
      <c r="AJ15" s="74">
        <f t="shared" si="2"/>
        <v>0</v>
      </c>
      <c r="AK15" s="74">
        <f t="shared" si="3"/>
        <v>0</v>
      </c>
      <c r="AL15" s="74">
        <f t="shared" si="4"/>
        <v>0</v>
      </c>
      <c r="AM15" s="73">
        <f t="shared" si="5"/>
        <v>0</v>
      </c>
      <c r="AN15" s="23">
        <f t="shared" si="6"/>
        <v>0</v>
      </c>
      <c r="AO15" s="23">
        <f t="shared" si="7"/>
        <v>0</v>
      </c>
    </row>
    <row r="16" spans="1:41" ht="18" customHeight="1">
      <c r="A16" s="7">
        <f>'Asistencia Mensual'!A16</f>
        <v>14</v>
      </c>
      <c r="B16" s="24"/>
      <c r="C16" s="24"/>
      <c r="D16" s="77"/>
      <c r="E16" s="77"/>
      <c r="F16" s="87"/>
      <c r="G16" s="87"/>
      <c r="H16" s="77"/>
      <c r="I16" s="77"/>
      <c r="J16" s="77"/>
      <c r="K16" s="77"/>
      <c r="L16" s="77"/>
      <c r="M16" s="87"/>
      <c r="N16" s="87"/>
      <c r="O16" s="77"/>
      <c r="P16" s="77"/>
      <c r="Q16" s="77"/>
      <c r="R16" s="77"/>
      <c r="S16" s="77"/>
      <c r="T16" s="87"/>
      <c r="U16" s="87"/>
      <c r="V16" s="77"/>
      <c r="W16" s="77"/>
      <c r="X16" s="77"/>
      <c r="Y16" s="77"/>
      <c r="Z16" s="77"/>
      <c r="AA16" s="87"/>
      <c r="AB16" s="87"/>
      <c r="AC16" s="77"/>
      <c r="AD16" s="77"/>
      <c r="AE16" s="77"/>
      <c r="AF16" s="77"/>
      <c r="AG16" s="83"/>
      <c r="AH16" s="74">
        <f t="shared" si="0"/>
        <v>0</v>
      </c>
      <c r="AI16" s="74">
        <f t="shared" si="1"/>
        <v>0</v>
      </c>
      <c r="AJ16" s="74">
        <f t="shared" si="2"/>
        <v>0</v>
      </c>
      <c r="AK16" s="74">
        <f t="shared" si="3"/>
        <v>0</v>
      </c>
      <c r="AL16" s="74">
        <f t="shared" si="4"/>
        <v>0</v>
      </c>
      <c r="AM16" s="73">
        <f t="shared" si="5"/>
        <v>0</v>
      </c>
      <c r="AN16" s="23">
        <f t="shared" si="6"/>
        <v>0</v>
      </c>
      <c r="AO16" s="23">
        <f t="shared" si="7"/>
        <v>0</v>
      </c>
    </row>
    <row r="17" spans="1:41" ht="18" customHeight="1">
      <c r="A17" s="7">
        <f>'Asistencia Mensual'!A17</f>
        <v>15</v>
      </c>
      <c r="B17" s="24"/>
      <c r="C17" s="24"/>
      <c r="D17" s="77"/>
      <c r="E17" s="77"/>
      <c r="F17" s="87"/>
      <c r="G17" s="87"/>
      <c r="H17" s="77"/>
      <c r="I17" s="77"/>
      <c r="J17" s="77"/>
      <c r="K17" s="77"/>
      <c r="L17" s="77"/>
      <c r="M17" s="87"/>
      <c r="N17" s="87"/>
      <c r="O17" s="77"/>
      <c r="P17" s="77"/>
      <c r="Q17" s="77"/>
      <c r="R17" s="77"/>
      <c r="S17" s="77"/>
      <c r="T17" s="87"/>
      <c r="U17" s="87"/>
      <c r="V17" s="77"/>
      <c r="W17" s="77"/>
      <c r="X17" s="77"/>
      <c r="Y17" s="77"/>
      <c r="Z17" s="77"/>
      <c r="AA17" s="87"/>
      <c r="AB17" s="87"/>
      <c r="AC17" s="77"/>
      <c r="AD17" s="77"/>
      <c r="AE17" s="77"/>
      <c r="AF17" s="77"/>
      <c r="AG17" s="83"/>
      <c r="AH17" s="74">
        <f t="shared" si="0"/>
        <v>0</v>
      </c>
      <c r="AI17" s="74">
        <f t="shared" si="1"/>
        <v>0</v>
      </c>
      <c r="AJ17" s="74">
        <f t="shared" si="2"/>
        <v>0</v>
      </c>
      <c r="AK17" s="74">
        <f t="shared" si="3"/>
        <v>0</v>
      </c>
      <c r="AL17" s="74">
        <f t="shared" si="4"/>
        <v>0</v>
      </c>
      <c r="AM17" s="73">
        <f t="shared" si="5"/>
        <v>0</v>
      </c>
      <c r="AN17" s="23">
        <f t="shared" si="6"/>
        <v>0</v>
      </c>
      <c r="AO17" s="23">
        <f t="shared" si="7"/>
        <v>0</v>
      </c>
    </row>
    <row r="18" spans="1:41" ht="18" customHeight="1">
      <c r="A18" s="7">
        <f>'Asistencia Mensual'!A18</f>
        <v>16</v>
      </c>
      <c r="B18" s="24"/>
      <c r="C18" s="24"/>
      <c r="D18" s="77"/>
      <c r="E18" s="77"/>
      <c r="F18" s="87"/>
      <c r="G18" s="87"/>
      <c r="H18" s="77"/>
      <c r="I18" s="77"/>
      <c r="J18" s="77"/>
      <c r="K18" s="77"/>
      <c r="L18" s="77"/>
      <c r="M18" s="87"/>
      <c r="N18" s="87"/>
      <c r="O18" s="77"/>
      <c r="P18" s="77"/>
      <c r="Q18" s="77"/>
      <c r="R18" s="77"/>
      <c r="S18" s="77"/>
      <c r="T18" s="87"/>
      <c r="U18" s="87"/>
      <c r="V18" s="77"/>
      <c r="W18" s="77"/>
      <c r="X18" s="77"/>
      <c r="Y18" s="77"/>
      <c r="Z18" s="77"/>
      <c r="AA18" s="87"/>
      <c r="AB18" s="87"/>
      <c r="AC18" s="77"/>
      <c r="AD18" s="77"/>
      <c r="AE18" s="77"/>
      <c r="AF18" s="77"/>
      <c r="AG18" s="83"/>
      <c r="AH18" s="74">
        <f t="shared" si="0"/>
        <v>0</v>
      </c>
      <c r="AI18" s="74">
        <f t="shared" si="1"/>
        <v>0</v>
      </c>
      <c r="AJ18" s="74">
        <f t="shared" si="2"/>
        <v>0</v>
      </c>
      <c r="AK18" s="74">
        <f t="shared" si="3"/>
        <v>0</v>
      </c>
      <c r="AL18" s="74">
        <f t="shared" si="4"/>
        <v>0</v>
      </c>
      <c r="AM18" s="73">
        <f t="shared" si="5"/>
        <v>0</v>
      </c>
      <c r="AN18" s="23">
        <f t="shared" si="6"/>
        <v>0</v>
      </c>
      <c r="AO18" s="23">
        <f t="shared" si="7"/>
        <v>0</v>
      </c>
    </row>
    <row r="19" spans="1:41" ht="18" customHeight="1">
      <c r="A19" s="7">
        <f>'Asistencia Mensual'!A19</f>
        <v>17</v>
      </c>
      <c r="B19" s="24"/>
      <c r="C19" s="24"/>
      <c r="D19" s="77"/>
      <c r="E19" s="77"/>
      <c r="F19" s="87"/>
      <c r="G19" s="87"/>
      <c r="H19" s="77"/>
      <c r="I19" s="77"/>
      <c r="J19" s="77"/>
      <c r="K19" s="77"/>
      <c r="L19" s="77"/>
      <c r="M19" s="87"/>
      <c r="N19" s="87"/>
      <c r="O19" s="77"/>
      <c r="P19" s="77"/>
      <c r="Q19" s="77"/>
      <c r="R19" s="77"/>
      <c r="S19" s="77"/>
      <c r="T19" s="87"/>
      <c r="U19" s="87"/>
      <c r="V19" s="77"/>
      <c r="W19" s="77"/>
      <c r="X19" s="77"/>
      <c r="Y19" s="77"/>
      <c r="Z19" s="77"/>
      <c r="AA19" s="87"/>
      <c r="AB19" s="87"/>
      <c r="AC19" s="77"/>
      <c r="AD19" s="77"/>
      <c r="AE19" s="77"/>
      <c r="AF19" s="77"/>
      <c r="AG19" s="83"/>
      <c r="AH19" s="74">
        <f t="shared" si="0"/>
        <v>0</v>
      </c>
      <c r="AI19" s="74">
        <f t="shared" si="1"/>
        <v>0</v>
      </c>
      <c r="AJ19" s="74">
        <f t="shared" si="2"/>
        <v>0</v>
      </c>
      <c r="AK19" s="74">
        <f t="shared" si="3"/>
        <v>0</v>
      </c>
      <c r="AL19" s="74">
        <f t="shared" si="4"/>
        <v>0</v>
      </c>
      <c r="AM19" s="73">
        <f t="shared" si="5"/>
        <v>0</v>
      </c>
      <c r="AN19" s="23">
        <f t="shared" si="6"/>
        <v>0</v>
      </c>
      <c r="AO19" s="23">
        <f t="shared" si="7"/>
        <v>0</v>
      </c>
    </row>
    <row r="20" spans="1:41" ht="18" customHeight="1">
      <c r="A20" s="7">
        <f>'Asistencia Mensual'!A20</f>
        <v>18</v>
      </c>
      <c r="B20" s="24"/>
      <c r="C20" s="24"/>
      <c r="D20" s="77"/>
      <c r="E20" s="77"/>
      <c r="F20" s="87"/>
      <c r="G20" s="87"/>
      <c r="H20" s="77"/>
      <c r="I20" s="77"/>
      <c r="J20" s="77"/>
      <c r="K20" s="77"/>
      <c r="L20" s="77"/>
      <c r="M20" s="87"/>
      <c r="N20" s="87"/>
      <c r="O20" s="77"/>
      <c r="P20" s="77"/>
      <c r="Q20" s="77"/>
      <c r="R20" s="77"/>
      <c r="S20" s="77"/>
      <c r="T20" s="87"/>
      <c r="U20" s="87"/>
      <c r="V20" s="77"/>
      <c r="W20" s="77"/>
      <c r="X20" s="77"/>
      <c r="Y20" s="77"/>
      <c r="Z20" s="77"/>
      <c r="AA20" s="87"/>
      <c r="AB20" s="87"/>
      <c r="AC20" s="77"/>
      <c r="AD20" s="77"/>
      <c r="AE20" s="77"/>
      <c r="AF20" s="77"/>
      <c r="AG20" s="83"/>
      <c r="AH20" s="74">
        <f t="shared" si="0"/>
        <v>0</v>
      </c>
      <c r="AI20" s="74">
        <f t="shared" si="1"/>
        <v>0</v>
      </c>
      <c r="AJ20" s="74">
        <f t="shared" si="2"/>
        <v>0</v>
      </c>
      <c r="AK20" s="74">
        <f t="shared" si="3"/>
        <v>0</v>
      </c>
      <c r="AL20" s="74">
        <f t="shared" si="4"/>
        <v>0</v>
      </c>
      <c r="AM20" s="73">
        <f t="shared" si="5"/>
        <v>0</v>
      </c>
      <c r="AN20" s="23">
        <f t="shared" si="6"/>
        <v>0</v>
      </c>
      <c r="AO20" s="23">
        <f t="shared" si="7"/>
        <v>0</v>
      </c>
    </row>
    <row r="21" spans="1:41" ht="18" customHeight="1">
      <c r="A21" s="7">
        <f>'Asistencia Mensual'!A21</f>
        <v>19</v>
      </c>
      <c r="B21" s="24"/>
      <c r="C21" s="24"/>
      <c r="D21" s="77"/>
      <c r="E21" s="77"/>
      <c r="F21" s="87"/>
      <c r="G21" s="87"/>
      <c r="H21" s="77"/>
      <c r="I21" s="77"/>
      <c r="J21" s="77"/>
      <c r="K21" s="77"/>
      <c r="L21" s="77"/>
      <c r="M21" s="87"/>
      <c r="N21" s="87"/>
      <c r="O21" s="77"/>
      <c r="P21" s="77"/>
      <c r="Q21" s="77"/>
      <c r="R21" s="77"/>
      <c r="S21" s="77"/>
      <c r="T21" s="87"/>
      <c r="U21" s="87"/>
      <c r="V21" s="77"/>
      <c r="W21" s="77"/>
      <c r="X21" s="77"/>
      <c r="Y21" s="77"/>
      <c r="Z21" s="77"/>
      <c r="AA21" s="87"/>
      <c r="AB21" s="87"/>
      <c r="AC21" s="77"/>
      <c r="AD21" s="77"/>
      <c r="AE21" s="77"/>
      <c r="AF21" s="77"/>
      <c r="AG21" s="83"/>
      <c r="AH21" s="74">
        <f t="shared" si="0"/>
        <v>0</v>
      </c>
      <c r="AI21" s="74">
        <f t="shared" si="1"/>
        <v>0</v>
      </c>
      <c r="AJ21" s="74">
        <f t="shared" si="2"/>
        <v>0</v>
      </c>
      <c r="AK21" s="74">
        <f t="shared" si="3"/>
        <v>0</v>
      </c>
      <c r="AL21" s="74">
        <f t="shared" si="4"/>
        <v>0</v>
      </c>
      <c r="AM21" s="73">
        <f t="shared" si="5"/>
        <v>0</v>
      </c>
      <c r="AN21" s="23">
        <f t="shared" si="6"/>
        <v>0</v>
      </c>
      <c r="AO21" s="23">
        <f t="shared" si="7"/>
        <v>0</v>
      </c>
    </row>
    <row r="22" spans="1:41" ht="18" customHeight="1">
      <c r="A22" s="7">
        <f>'Asistencia Mensual'!A22</f>
        <v>20</v>
      </c>
      <c r="B22" s="24"/>
      <c r="C22" s="24"/>
      <c r="D22" s="77"/>
      <c r="E22" s="77"/>
      <c r="F22" s="87"/>
      <c r="G22" s="87"/>
      <c r="H22" s="77"/>
      <c r="I22" s="77"/>
      <c r="J22" s="77"/>
      <c r="K22" s="77"/>
      <c r="L22" s="77"/>
      <c r="M22" s="87"/>
      <c r="N22" s="87"/>
      <c r="O22" s="77"/>
      <c r="P22" s="77"/>
      <c r="Q22" s="77"/>
      <c r="R22" s="77"/>
      <c r="S22" s="77"/>
      <c r="T22" s="87"/>
      <c r="U22" s="87"/>
      <c r="V22" s="77"/>
      <c r="W22" s="77"/>
      <c r="X22" s="77"/>
      <c r="Y22" s="77"/>
      <c r="Z22" s="77"/>
      <c r="AA22" s="87"/>
      <c r="AB22" s="87"/>
      <c r="AC22" s="77"/>
      <c r="AD22" s="77"/>
      <c r="AE22" s="77"/>
      <c r="AF22" s="77"/>
      <c r="AG22" s="83"/>
      <c r="AH22" s="74">
        <f t="shared" si="0"/>
        <v>0</v>
      </c>
      <c r="AI22" s="74">
        <f t="shared" si="1"/>
        <v>0</v>
      </c>
      <c r="AJ22" s="74">
        <f t="shared" si="2"/>
        <v>0</v>
      </c>
      <c r="AK22" s="74">
        <f t="shared" si="3"/>
        <v>0</v>
      </c>
      <c r="AL22" s="74">
        <f t="shared" si="4"/>
        <v>0</v>
      </c>
      <c r="AM22" s="73">
        <f t="shared" si="5"/>
        <v>0</v>
      </c>
      <c r="AN22" s="23">
        <f t="shared" si="6"/>
        <v>0</v>
      </c>
      <c r="AO22" s="23">
        <f t="shared" si="7"/>
        <v>0</v>
      </c>
    </row>
    <row r="23" spans="1:41" ht="18" customHeight="1">
      <c r="A23" s="7">
        <f>'Asistencia Mensual'!A23</f>
        <v>21</v>
      </c>
      <c r="B23" s="24"/>
      <c r="C23" s="24"/>
      <c r="D23" s="77"/>
      <c r="E23" s="77"/>
      <c r="F23" s="87"/>
      <c r="G23" s="87"/>
      <c r="H23" s="77"/>
      <c r="I23" s="77"/>
      <c r="J23" s="77"/>
      <c r="K23" s="77"/>
      <c r="L23" s="77"/>
      <c r="M23" s="87"/>
      <c r="N23" s="87"/>
      <c r="O23" s="77"/>
      <c r="P23" s="77"/>
      <c r="Q23" s="77"/>
      <c r="R23" s="77"/>
      <c r="S23" s="77"/>
      <c r="T23" s="87"/>
      <c r="U23" s="87"/>
      <c r="V23" s="77"/>
      <c r="W23" s="77"/>
      <c r="X23" s="77"/>
      <c r="Y23" s="77"/>
      <c r="Z23" s="77"/>
      <c r="AA23" s="87"/>
      <c r="AB23" s="87"/>
      <c r="AC23" s="77"/>
      <c r="AD23" s="77"/>
      <c r="AE23" s="77"/>
      <c r="AF23" s="77"/>
      <c r="AG23" s="83"/>
      <c r="AH23" s="74">
        <f t="shared" si="0"/>
        <v>0</v>
      </c>
      <c r="AI23" s="74">
        <f t="shared" si="1"/>
        <v>0</v>
      </c>
      <c r="AJ23" s="74">
        <f t="shared" si="2"/>
        <v>0</v>
      </c>
      <c r="AK23" s="74">
        <f t="shared" si="3"/>
        <v>0</v>
      </c>
      <c r="AL23" s="74">
        <f t="shared" si="4"/>
        <v>0</v>
      </c>
      <c r="AM23" s="73">
        <f t="shared" si="5"/>
        <v>0</v>
      </c>
      <c r="AN23" s="23">
        <f t="shared" si="6"/>
        <v>0</v>
      </c>
      <c r="AO23" s="23">
        <f t="shared" si="7"/>
        <v>0</v>
      </c>
    </row>
    <row r="24" spans="1:41" ht="18" customHeight="1">
      <c r="A24" s="7">
        <f>'Asistencia Mensual'!A24</f>
        <v>22</v>
      </c>
      <c r="B24" s="24"/>
      <c r="C24" s="24"/>
      <c r="D24" s="77"/>
      <c r="E24" s="77"/>
      <c r="F24" s="87"/>
      <c r="G24" s="87"/>
      <c r="H24" s="77"/>
      <c r="I24" s="77"/>
      <c r="J24" s="77"/>
      <c r="K24" s="77"/>
      <c r="L24" s="77"/>
      <c r="M24" s="87"/>
      <c r="N24" s="87"/>
      <c r="O24" s="77"/>
      <c r="P24" s="77"/>
      <c r="Q24" s="77"/>
      <c r="R24" s="77"/>
      <c r="S24" s="77"/>
      <c r="T24" s="87"/>
      <c r="U24" s="87"/>
      <c r="V24" s="77"/>
      <c r="W24" s="77"/>
      <c r="X24" s="77"/>
      <c r="Y24" s="77"/>
      <c r="Z24" s="77"/>
      <c r="AA24" s="87"/>
      <c r="AB24" s="87"/>
      <c r="AC24" s="77"/>
      <c r="AD24" s="77"/>
      <c r="AE24" s="77"/>
      <c r="AF24" s="77"/>
      <c r="AG24" s="83"/>
      <c r="AH24" s="74">
        <f t="shared" si="0"/>
        <v>0</v>
      </c>
      <c r="AI24" s="74">
        <f t="shared" si="1"/>
        <v>0</v>
      </c>
      <c r="AJ24" s="74">
        <f t="shared" si="2"/>
        <v>0</v>
      </c>
      <c r="AK24" s="74">
        <f t="shared" si="3"/>
        <v>0</v>
      </c>
      <c r="AL24" s="74">
        <f t="shared" si="4"/>
        <v>0</v>
      </c>
      <c r="AM24" s="73">
        <f t="shared" si="5"/>
        <v>0</v>
      </c>
      <c r="AN24" s="23">
        <f t="shared" si="6"/>
        <v>0</v>
      </c>
      <c r="AO24" s="23">
        <f t="shared" si="7"/>
        <v>0</v>
      </c>
    </row>
    <row r="25" spans="1:41" ht="18" customHeight="1">
      <c r="A25" s="7">
        <f>'Asistencia Mensual'!A25</f>
        <v>23</v>
      </c>
      <c r="B25" s="24"/>
      <c r="C25" s="24"/>
      <c r="D25" s="77"/>
      <c r="E25" s="77"/>
      <c r="F25" s="87"/>
      <c r="G25" s="87"/>
      <c r="H25" s="77"/>
      <c r="I25" s="77"/>
      <c r="J25" s="77"/>
      <c r="K25" s="77"/>
      <c r="L25" s="77"/>
      <c r="M25" s="87"/>
      <c r="N25" s="87"/>
      <c r="O25" s="77"/>
      <c r="P25" s="77"/>
      <c r="Q25" s="77"/>
      <c r="R25" s="77"/>
      <c r="S25" s="77"/>
      <c r="T25" s="87"/>
      <c r="U25" s="87"/>
      <c r="V25" s="77"/>
      <c r="W25" s="77"/>
      <c r="X25" s="77"/>
      <c r="Y25" s="77"/>
      <c r="Z25" s="77"/>
      <c r="AA25" s="87"/>
      <c r="AB25" s="87"/>
      <c r="AC25" s="77"/>
      <c r="AD25" s="77"/>
      <c r="AE25" s="77"/>
      <c r="AF25" s="77"/>
      <c r="AG25" s="83"/>
      <c r="AH25" s="74">
        <f t="shared" si="0"/>
        <v>0</v>
      </c>
      <c r="AI25" s="74">
        <f t="shared" si="1"/>
        <v>0</v>
      </c>
      <c r="AJ25" s="74">
        <f t="shared" si="2"/>
        <v>0</v>
      </c>
      <c r="AK25" s="74">
        <f t="shared" si="3"/>
        <v>0</v>
      </c>
      <c r="AL25" s="74">
        <f t="shared" si="4"/>
        <v>0</v>
      </c>
      <c r="AM25" s="73">
        <f t="shared" si="5"/>
        <v>0</v>
      </c>
      <c r="AN25" s="23">
        <f t="shared" si="6"/>
        <v>0</v>
      </c>
      <c r="AO25" s="23">
        <f t="shared" si="7"/>
        <v>0</v>
      </c>
    </row>
    <row r="26" spans="1:41" ht="18" customHeight="1">
      <c r="A26" s="7">
        <f>'Asistencia Mensual'!A26</f>
        <v>24</v>
      </c>
      <c r="B26" s="24"/>
      <c r="C26" s="24"/>
      <c r="D26" s="77"/>
      <c r="E26" s="77"/>
      <c r="F26" s="87"/>
      <c r="G26" s="87"/>
      <c r="H26" s="77"/>
      <c r="I26" s="77"/>
      <c r="J26" s="77"/>
      <c r="K26" s="77"/>
      <c r="L26" s="77"/>
      <c r="M26" s="87"/>
      <c r="N26" s="87"/>
      <c r="O26" s="77"/>
      <c r="P26" s="77"/>
      <c r="Q26" s="77"/>
      <c r="R26" s="77"/>
      <c r="S26" s="77"/>
      <c r="T26" s="87"/>
      <c r="U26" s="87"/>
      <c r="V26" s="77"/>
      <c r="W26" s="77"/>
      <c r="X26" s="77"/>
      <c r="Y26" s="77"/>
      <c r="Z26" s="77"/>
      <c r="AA26" s="87"/>
      <c r="AB26" s="87"/>
      <c r="AC26" s="77"/>
      <c r="AD26" s="77"/>
      <c r="AE26" s="77"/>
      <c r="AF26" s="77"/>
      <c r="AG26" s="83"/>
      <c r="AH26" s="74">
        <f>COUNTIF(D26:AG26,"6")</f>
        <v>0</v>
      </c>
      <c r="AI26" s="74">
        <f>COUNTIF(D26:AG26,"3sJ")</f>
        <v>0</v>
      </c>
      <c r="AJ26" s="74">
        <f>COUNTIF(D26:AG26,"2sJ")</f>
        <v>0</v>
      </c>
      <c r="AK26" s="74">
        <f>COUNTIF(D26:AG26,"J")</f>
        <v>0</v>
      </c>
      <c r="AL26" s="74">
        <f>COUNTIF(D26:AG26,"3J")</f>
        <v>0</v>
      </c>
      <c r="AM26" s="73">
        <f>COUNTIF(D26:AG26,"2J")</f>
        <v>0</v>
      </c>
      <c r="AN26" s="23">
        <f>(AH26*5)+(AI26*3)+(AJ26*2)</f>
        <v>0</v>
      </c>
      <c r="AO26" s="23">
        <f>(AK26*5)+(AL26*3)+(AM26*2)</f>
        <v>0</v>
      </c>
    </row>
    <row r="27" spans="1:41" ht="18" customHeight="1">
      <c r="A27" s="7">
        <f>'Asistencia Mensual'!A27</f>
        <v>25</v>
      </c>
      <c r="B27" s="24"/>
      <c r="C27" s="24"/>
      <c r="D27" s="77"/>
      <c r="E27" s="77"/>
      <c r="F27" s="87"/>
      <c r="G27" s="87"/>
      <c r="H27" s="77"/>
      <c r="I27" s="77"/>
      <c r="J27" s="77"/>
      <c r="K27" s="77"/>
      <c r="L27" s="77"/>
      <c r="M27" s="87"/>
      <c r="N27" s="87"/>
      <c r="O27" s="77"/>
      <c r="P27" s="77"/>
      <c r="Q27" s="77"/>
      <c r="R27" s="77"/>
      <c r="S27" s="77"/>
      <c r="T27" s="87"/>
      <c r="U27" s="87"/>
      <c r="V27" s="77"/>
      <c r="W27" s="77"/>
      <c r="X27" s="77"/>
      <c r="Y27" s="77"/>
      <c r="Z27" s="77"/>
      <c r="AA27" s="87"/>
      <c r="AB27" s="87"/>
      <c r="AC27" s="77"/>
      <c r="AD27" s="77"/>
      <c r="AE27" s="77"/>
      <c r="AF27" s="77"/>
      <c r="AG27" s="83"/>
      <c r="AH27" s="74">
        <f>COUNTIF(D27:AG27,"6")</f>
        <v>0</v>
      </c>
      <c r="AI27" s="74">
        <f>COUNTIF(D27:AG27,"3sJ")</f>
        <v>0</v>
      </c>
      <c r="AJ27" s="74">
        <f>COUNTIF(D27:AG27,"2sJ")</f>
        <v>0</v>
      </c>
      <c r="AK27" s="74">
        <f>COUNTIF(D27:AG27,"J")</f>
        <v>0</v>
      </c>
      <c r="AL27" s="74">
        <f>COUNTIF(D27:AG27,"3J")</f>
        <v>0</v>
      </c>
      <c r="AM27" s="73">
        <f>COUNTIF(D27:AG27,"2J")</f>
        <v>0</v>
      </c>
      <c r="AN27" s="23">
        <f>(AH27*5)+(AI27*3)+(AJ27*2)</f>
        <v>0</v>
      </c>
      <c r="AO27" s="23">
        <f>(AK27*5)+(AL27*3)+(AM27*2)</f>
        <v>0</v>
      </c>
    </row>
    <row r="28" spans="1:41" ht="18" customHeight="1">
      <c r="A28" s="7">
        <f>'Asistencia Mensual'!A28</f>
        <v>26</v>
      </c>
      <c r="B28" s="24"/>
      <c r="C28" s="24"/>
      <c r="D28" s="77"/>
      <c r="E28" s="77"/>
      <c r="F28" s="87"/>
      <c r="G28" s="87"/>
      <c r="H28" s="77"/>
      <c r="I28" s="77"/>
      <c r="J28" s="77"/>
      <c r="K28" s="77"/>
      <c r="L28" s="77"/>
      <c r="M28" s="87"/>
      <c r="N28" s="87"/>
      <c r="O28" s="77"/>
      <c r="P28" s="77"/>
      <c r="Q28" s="77"/>
      <c r="R28" s="77"/>
      <c r="S28" s="77"/>
      <c r="T28" s="87"/>
      <c r="U28" s="87"/>
      <c r="V28" s="77"/>
      <c r="W28" s="77"/>
      <c r="X28" s="77"/>
      <c r="Y28" s="77"/>
      <c r="Z28" s="77"/>
      <c r="AA28" s="87"/>
      <c r="AB28" s="87"/>
      <c r="AC28" s="77"/>
      <c r="AD28" s="77"/>
      <c r="AE28" s="77"/>
      <c r="AF28" s="77"/>
      <c r="AG28" s="83"/>
      <c r="AH28" s="74">
        <f>COUNTIF(D28:AG28,"6")</f>
        <v>0</v>
      </c>
      <c r="AI28" s="74">
        <f>COUNTIF(D28:AG28,"3sJ")</f>
        <v>0</v>
      </c>
      <c r="AJ28" s="74">
        <f>COUNTIF(D28:AG28,"2sJ")</f>
        <v>0</v>
      </c>
      <c r="AK28" s="74">
        <f>COUNTIF(D28:AG28,"J")</f>
        <v>0</v>
      </c>
      <c r="AL28" s="74">
        <f>COUNTIF(D28:AG28,"3J")</f>
        <v>0</v>
      </c>
      <c r="AM28" s="73">
        <f>COUNTIF(D28:AG28,"2J")</f>
        <v>0</v>
      </c>
      <c r="AN28" s="23">
        <f>(AH28*5)+(AI28*3)+(AJ28*2)</f>
        <v>0</v>
      </c>
      <c r="AO28" s="23">
        <f>(AK28*5)+(AL28*3)+(AM28*2)</f>
        <v>0</v>
      </c>
    </row>
  </sheetData>
  <sheetProtection/>
  <protectedRanges>
    <protectedRange sqref="B3:C28" name="ApellidosNombre_1"/>
  </protectedRanges>
  <mergeCells count="2">
    <mergeCell ref="D1:I1"/>
    <mergeCell ref="AN1:AO1"/>
  </mergeCells>
  <dataValidations count="1">
    <dataValidation type="list" allowBlank="1" showInputMessage="1" showErrorMessage="1" sqref="D3:AG28">
      <formula1>"---,6,J,3J,2J,3sJ,2sJ"</formula1>
    </dataValidation>
  </dataValidations>
  <printOptions/>
  <pageMargins left="0.35433070866141736" right="0.15748031496062992" top="1.0236220472440944" bottom="0.1968503937007874" header="0.31496062992125984" footer="0.5118110236220472"/>
  <pageSetup horizontalDpi="300" verticalDpi="300" orientation="landscape" paperSize="9" scale="99" r:id="rId2"/>
  <headerFooter alignWithMargins="0">
    <oddHeader>&amp;L&amp;G&amp;C&amp;10J =  Justificada     6= No Justificada
E = Enfermedad      F = Fuga
antes recreo = 3 H.     después recreo = 2 H.&amp;R&amp;"-,Negrita"&amp;14___º___  Ed. Primaria
2012-13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28"/>
  <sheetViews>
    <sheetView showGridLines="0" showZeros="0" tabSelected="1" zoomScalePageLayoutView="0" workbookViewId="0" topLeftCell="A1">
      <pane xSplit="3" topLeftCell="D1" activePane="topRight" state="frozen"/>
      <selection pane="topLeft" activeCell="A1" sqref="A1"/>
      <selection pane="topRight" activeCell="A2" sqref="A2"/>
    </sheetView>
  </sheetViews>
  <sheetFormatPr defaultColWidth="11.421875" defaultRowHeight="15" outlineLevelCol="1"/>
  <cols>
    <col min="1" max="1" width="3.00390625" style="0" customWidth="1"/>
    <col min="2" max="2" width="16.8515625" style="0" customWidth="1"/>
    <col min="3" max="3" width="17.28125" style="0" customWidth="1"/>
    <col min="4" max="33" width="3.421875" style="0" customWidth="1"/>
    <col min="34" max="34" width="3.57421875" style="0" hidden="1" customWidth="1" outlineLevel="1"/>
    <col min="35" max="35" width="4.28125" style="0" hidden="1" customWidth="1" outlineLevel="1"/>
    <col min="36" max="36" width="4.57421875" style="0" hidden="1" customWidth="1" outlineLevel="1"/>
    <col min="37" max="37" width="3.57421875" style="0" hidden="1" customWidth="1" outlineLevel="1"/>
    <col min="38" max="39" width="4.140625" style="0" hidden="1" customWidth="1" outlineLevel="1"/>
    <col min="40" max="40" width="5.8515625" style="0" customWidth="1" collapsed="1"/>
    <col min="41" max="41" width="5.8515625" style="0" customWidth="1"/>
  </cols>
  <sheetData>
    <row r="1" spans="3:41" ht="21.75" customHeight="1">
      <c r="C1" s="15" t="s">
        <v>0</v>
      </c>
      <c r="D1" s="104" t="s">
        <v>13</v>
      </c>
      <c r="E1" s="104"/>
      <c r="F1" s="104"/>
      <c r="G1" s="104"/>
      <c r="H1" s="104"/>
      <c r="I1" s="104"/>
      <c r="AN1" s="105" t="s">
        <v>43</v>
      </c>
      <c r="AO1" s="105"/>
    </row>
    <row r="2" spans="1:41" ht="28.5" customHeight="1" thickBot="1">
      <c r="A2" s="2" t="s">
        <v>1</v>
      </c>
      <c r="B2" s="3" t="s">
        <v>2</v>
      </c>
      <c r="C2" s="4" t="s">
        <v>3</v>
      </c>
      <c r="D2" s="85">
        <v>1</v>
      </c>
      <c r="E2" s="71">
        <v>2</v>
      </c>
      <c r="F2" s="6">
        <v>3</v>
      </c>
      <c r="G2" s="6">
        <v>4</v>
      </c>
      <c r="H2" s="6">
        <v>5</v>
      </c>
      <c r="I2" s="6">
        <v>6</v>
      </c>
      <c r="J2" s="71">
        <v>7</v>
      </c>
      <c r="K2" s="71">
        <v>8</v>
      </c>
      <c r="L2" s="71">
        <v>9</v>
      </c>
      <c r="M2" s="6">
        <v>10</v>
      </c>
      <c r="N2" s="6">
        <v>11</v>
      </c>
      <c r="O2" s="6">
        <v>12</v>
      </c>
      <c r="P2" s="6">
        <v>13</v>
      </c>
      <c r="Q2" s="6">
        <v>14</v>
      </c>
      <c r="R2" s="71">
        <v>15</v>
      </c>
      <c r="S2" s="71">
        <v>16</v>
      </c>
      <c r="T2" s="6">
        <v>17</v>
      </c>
      <c r="U2" s="6">
        <v>18</v>
      </c>
      <c r="V2" s="6">
        <v>19</v>
      </c>
      <c r="W2" s="6">
        <v>20</v>
      </c>
      <c r="X2" s="6">
        <v>21</v>
      </c>
      <c r="Y2" s="71">
        <v>22</v>
      </c>
      <c r="Z2" s="71">
        <v>23</v>
      </c>
      <c r="AA2" s="71">
        <v>24</v>
      </c>
      <c r="AB2" s="71">
        <v>25</v>
      </c>
      <c r="AC2" s="71">
        <v>26</v>
      </c>
      <c r="AD2" s="71">
        <v>27</v>
      </c>
      <c r="AE2" s="71">
        <v>28</v>
      </c>
      <c r="AF2" s="71">
        <v>29</v>
      </c>
      <c r="AG2" s="71">
        <v>30</v>
      </c>
      <c r="AH2" s="75">
        <v>6</v>
      </c>
      <c r="AI2" s="79" t="s">
        <v>47</v>
      </c>
      <c r="AJ2" s="79" t="s">
        <v>46</v>
      </c>
      <c r="AK2" s="76" t="s">
        <v>27</v>
      </c>
      <c r="AL2" s="80" t="s">
        <v>44</v>
      </c>
      <c r="AM2" s="80" t="s">
        <v>45</v>
      </c>
      <c r="AN2" s="81" t="s">
        <v>48</v>
      </c>
      <c r="AO2" s="82" t="s">
        <v>49</v>
      </c>
    </row>
    <row r="3" spans="1:41" ht="18" customHeight="1" thickTop="1">
      <c r="A3" s="7">
        <f>'Asistencia Mensual'!A3</f>
        <v>1</v>
      </c>
      <c r="B3" s="24" t="str">
        <f>'Asistencia Mensual'!B3</f>
        <v>Alemán Sosa</v>
      </c>
      <c r="C3" s="24" t="str">
        <f>'Asistencia Mensual'!C3</f>
        <v>Ana</v>
      </c>
      <c r="D3" s="87"/>
      <c r="E3" s="87"/>
      <c r="F3" s="77"/>
      <c r="G3" s="77"/>
      <c r="H3" s="77"/>
      <c r="I3" s="77"/>
      <c r="J3" s="87"/>
      <c r="K3" s="87"/>
      <c r="L3" s="87"/>
      <c r="M3" s="77"/>
      <c r="N3" s="77"/>
      <c r="O3" s="77"/>
      <c r="P3" s="77"/>
      <c r="Q3" s="77"/>
      <c r="R3" s="87"/>
      <c r="S3" s="87"/>
      <c r="T3" s="77"/>
      <c r="U3" s="77"/>
      <c r="V3" s="77"/>
      <c r="W3" s="77"/>
      <c r="X3" s="77"/>
      <c r="Y3" s="87"/>
      <c r="Z3" s="87"/>
      <c r="AA3" s="87"/>
      <c r="AB3" s="87"/>
      <c r="AC3" s="87"/>
      <c r="AD3" s="87"/>
      <c r="AE3" s="87"/>
      <c r="AF3" s="87"/>
      <c r="AG3" s="89"/>
      <c r="AH3" s="74">
        <f aca="true" t="shared" si="0" ref="AH3:AH28">COUNTIF(D3:AG3,"6")</f>
        <v>0</v>
      </c>
      <c r="AI3" s="74">
        <f>COUNTIF(D3:AG3,"3sJ")</f>
        <v>0</v>
      </c>
      <c r="AJ3" s="74">
        <f>COUNTIF(D3:AG3,"2sJ")</f>
        <v>0</v>
      </c>
      <c r="AK3" s="74">
        <f>COUNTIF(D3:AG3,"J")</f>
        <v>0</v>
      </c>
      <c r="AL3" s="74">
        <f>COUNTIF(D3:AG3,"3J")</f>
        <v>0</v>
      </c>
      <c r="AM3" s="73">
        <f>COUNTIF(D3:AG3,"2J")</f>
        <v>0</v>
      </c>
      <c r="AN3" s="23">
        <f>(AH3*5)+(AI3*3)+(AJ3*2)</f>
        <v>0</v>
      </c>
      <c r="AO3" s="23">
        <f>(AK3*5)+(AL3*3)+(AM3*2)</f>
        <v>0</v>
      </c>
    </row>
    <row r="4" spans="1:41" ht="18" customHeight="1">
      <c r="A4" s="7">
        <f>'Asistencia Mensual'!A4</f>
        <v>2</v>
      </c>
      <c r="B4" s="24" t="str">
        <f>'Asistencia Mensual'!B4</f>
        <v>Bentos Guerra</v>
      </c>
      <c r="C4" s="24" t="str">
        <f>'Asistencia Mensual'!C4</f>
        <v>Claudia</v>
      </c>
      <c r="D4" s="87"/>
      <c r="E4" s="87"/>
      <c r="F4" s="77"/>
      <c r="G4" s="77"/>
      <c r="H4" s="77"/>
      <c r="I4" s="77"/>
      <c r="J4" s="87"/>
      <c r="K4" s="87"/>
      <c r="L4" s="87"/>
      <c r="M4" s="77"/>
      <c r="N4" s="77"/>
      <c r="O4" s="77"/>
      <c r="P4" s="77"/>
      <c r="Q4" s="77"/>
      <c r="R4" s="87"/>
      <c r="S4" s="87"/>
      <c r="T4" s="77"/>
      <c r="U4" s="77"/>
      <c r="V4" s="77"/>
      <c r="W4" s="77"/>
      <c r="X4" s="77"/>
      <c r="Y4" s="87"/>
      <c r="Z4" s="87"/>
      <c r="AA4" s="87"/>
      <c r="AB4" s="87"/>
      <c r="AC4" s="87"/>
      <c r="AD4" s="87"/>
      <c r="AE4" s="87"/>
      <c r="AF4" s="87"/>
      <c r="AG4" s="90"/>
      <c r="AH4" s="74">
        <f t="shared" si="0"/>
        <v>0</v>
      </c>
      <c r="AI4" s="74">
        <f>COUNTIF(D4:AG4,"3sJ")</f>
        <v>0</v>
      </c>
      <c r="AJ4" s="74">
        <f>COUNTIF(D4:AG4,"2sJ")</f>
        <v>0</v>
      </c>
      <c r="AK4" s="74">
        <f>COUNTIF(D4:AG4,"J")</f>
        <v>0</v>
      </c>
      <c r="AL4" s="74">
        <f>COUNTIF(D4:AG4,"3J")</f>
        <v>0</v>
      </c>
      <c r="AM4" s="73">
        <f>COUNTIF(D4:AG4,"2J")</f>
        <v>0</v>
      </c>
      <c r="AN4" s="23">
        <f>(AH4*5)+(AI4*3)+(AJ4*2)</f>
        <v>0</v>
      </c>
      <c r="AO4" s="23">
        <f>(AK4*5)+(AL4*3)+(AM4*2)</f>
        <v>0</v>
      </c>
    </row>
    <row r="5" spans="1:41" ht="18" customHeight="1">
      <c r="A5" s="7">
        <f>'Asistencia Mensual'!A5</f>
        <v>3</v>
      </c>
      <c r="B5" s="24" t="str">
        <f>'Asistencia Mensual'!B5</f>
        <v>Piojo Cachondo</v>
      </c>
      <c r="C5" s="24" t="str">
        <f>'Asistencia Mensual'!C5</f>
        <v>Bartolomé</v>
      </c>
      <c r="D5" s="87"/>
      <c r="E5" s="87"/>
      <c r="F5" s="77"/>
      <c r="G5" s="77"/>
      <c r="H5" s="77"/>
      <c r="I5" s="77"/>
      <c r="J5" s="87"/>
      <c r="K5" s="87"/>
      <c r="L5" s="87"/>
      <c r="M5" s="77"/>
      <c r="N5" s="77"/>
      <c r="O5" s="77"/>
      <c r="P5" s="77"/>
      <c r="Q5" s="77"/>
      <c r="R5" s="87"/>
      <c r="S5" s="87"/>
      <c r="T5" s="77"/>
      <c r="U5" s="77"/>
      <c r="V5" s="77"/>
      <c r="W5" s="77"/>
      <c r="X5" s="77"/>
      <c r="Y5" s="87"/>
      <c r="Z5" s="87"/>
      <c r="AA5" s="87"/>
      <c r="AB5" s="87"/>
      <c r="AC5" s="87"/>
      <c r="AD5" s="87"/>
      <c r="AE5" s="87"/>
      <c r="AF5" s="87"/>
      <c r="AG5" s="90"/>
      <c r="AH5" s="74">
        <f t="shared" si="0"/>
        <v>0</v>
      </c>
      <c r="AI5" s="74">
        <f aca="true" t="shared" si="1" ref="AI5:AI28">COUNTIF(D5:AG5,"3sJ")</f>
        <v>0</v>
      </c>
      <c r="AJ5" s="74">
        <f aca="true" t="shared" si="2" ref="AJ5:AJ28">COUNTIF(D5:AG5,"2sJ")</f>
        <v>0</v>
      </c>
      <c r="AK5" s="74">
        <f aca="true" t="shared" si="3" ref="AK5:AK28">COUNTIF(D5:AG5,"J")</f>
        <v>0</v>
      </c>
      <c r="AL5" s="74">
        <f aca="true" t="shared" si="4" ref="AL5:AL28">COUNTIF(D5:AG5,"3J")</f>
        <v>0</v>
      </c>
      <c r="AM5" s="73">
        <f aca="true" t="shared" si="5" ref="AM5:AM28">COUNTIF(D5:AG5,"2J")</f>
        <v>0</v>
      </c>
      <c r="AN5" s="23">
        <f aca="true" t="shared" si="6" ref="AN5:AN28">(AH5*5)+(AI5*3)+(AJ5*2)</f>
        <v>0</v>
      </c>
      <c r="AO5" s="23">
        <f aca="true" t="shared" si="7" ref="AO5:AO28">(AK5*5)+(AL5*3)+(AM5*2)</f>
        <v>0</v>
      </c>
    </row>
    <row r="6" spans="1:41" ht="18" customHeight="1">
      <c r="A6" s="7">
        <f>'Asistencia Mensual'!A6</f>
        <v>4</v>
      </c>
      <c r="B6" s="24" t="str">
        <f>'Asistencia Mensual'!B6</f>
        <v>Díaz González</v>
      </c>
      <c r="C6" s="24" t="str">
        <f>'Asistencia Mensual'!C6</f>
        <v>Pedro</v>
      </c>
      <c r="D6" s="87"/>
      <c r="E6" s="87"/>
      <c r="F6" s="77"/>
      <c r="G6" s="77"/>
      <c r="H6" s="77"/>
      <c r="I6" s="77"/>
      <c r="J6" s="87"/>
      <c r="K6" s="87"/>
      <c r="L6" s="87"/>
      <c r="M6" s="77"/>
      <c r="N6" s="77"/>
      <c r="O6" s="77"/>
      <c r="P6" s="77"/>
      <c r="Q6" s="77"/>
      <c r="R6" s="87"/>
      <c r="S6" s="87"/>
      <c r="T6" s="77"/>
      <c r="U6" s="77"/>
      <c r="V6" s="77"/>
      <c r="W6" s="77"/>
      <c r="X6" s="77"/>
      <c r="Y6" s="87"/>
      <c r="Z6" s="87"/>
      <c r="AA6" s="87"/>
      <c r="AB6" s="87"/>
      <c r="AC6" s="87"/>
      <c r="AD6" s="87"/>
      <c r="AE6" s="87"/>
      <c r="AF6" s="87"/>
      <c r="AG6" s="90"/>
      <c r="AH6" s="74">
        <f t="shared" si="0"/>
        <v>0</v>
      </c>
      <c r="AI6" s="74">
        <f t="shared" si="1"/>
        <v>0</v>
      </c>
      <c r="AJ6" s="74">
        <f t="shared" si="2"/>
        <v>0</v>
      </c>
      <c r="AK6" s="74">
        <f t="shared" si="3"/>
        <v>0</v>
      </c>
      <c r="AL6" s="74">
        <f t="shared" si="4"/>
        <v>0</v>
      </c>
      <c r="AM6" s="73">
        <f t="shared" si="5"/>
        <v>0</v>
      </c>
      <c r="AN6" s="23">
        <f t="shared" si="6"/>
        <v>0</v>
      </c>
      <c r="AO6" s="23">
        <f t="shared" si="7"/>
        <v>0</v>
      </c>
    </row>
    <row r="7" spans="1:41" ht="18" customHeight="1">
      <c r="A7" s="7">
        <f>'Asistencia Mensual'!A7</f>
        <v>5</v>
      </c>
      <c r="B7" s="24" t="str">
        <f>'Asistencia Mensual'!B7</f>
        <v>Hernández Gutiérrez</v>
      </c>
      <c r="C7" s="24" t="str">
        <f>'Asistencia Mensual'!C7</f>
        <v>Herminia</v>
      </c>
      <c r="D7" s="87"/>
      <c r="E7" s="87"/>
      <c r="F7" s="77"/>
      <c r="G7" s="77"/>
      <c r="H7" s="77"/>
      <c r="I7" s="77"/>
      <c r="J7" s="87"/>
      <c r="K7" s="87"/>
      <c r="L7" s="87"/>
      <c r="M7" s="77"/>
      <c r="N7" s="77"/>
      <c r="O7" s="77"/>
      <c r="P7" s="77"/>
      <c r="Q7" s="77"/>
      <c r="R7" s="87"/>
      <c r="S7" s="87"/>
      <c r="T7" s="77"/>
      <c r="U7" s="77"/>
      <c r="V7" s="77"/>
      <c r="W7" s="77"/>
      <c r="X7" s="77"/>
      <c r="Y7" s="87"/>
      <c r="Z7" s="87"/>
      <c r="AA7" s="87"/>
      <c r="AB7" s="87"/>
      <c r="AC7" s="87"/>
      <c r="AD7" s="87"/>
      <c r="AE7" s="87"/>
      <c r="AF7" s="87"/>
      <c r="AG7" s="90"/>
      <c r="AH7" s="74">
        <f t="shared" si="0"/>
        <v>0</v>
      </c>
      <c r="AI7" s="74">
        <f t="shared" si="1"/>
        <v>0</v>
      </c>
      <c r="AJ7" s="74">
        <f t="shared" si="2"/>
        <v>0</v>
      </c>
      <c r="AK7" s="74">
        <f t="shared" si="3"/>
        <v>0</v>
      </c>
      <c r="AL7" s="74">
        <f t="shared" si="4"/>
        <v>0</v>
      </c>
      <c r="AM7" s="73">
        <f t="shared" si="5"/>
        <v>0</v>
      </c>
      <c r="AN7" s="23">
        <f t="shared" si="6"/>
        <v>0</v>
      </c>
      <c r="AO7" s="23">
        <f t="shared" si="7"/>
        <v>0</v>
      </c>
    </row>
    <row r="8" spans="1:41" ht="18" customHeight="1">
      <c r="A8" s="7">
        <f>'Asistencia Mensual'!A8</f>
        <v>6</v>
      </c>
      <c r="B8" s="24" t="str">
        <f>'Asistencia Mensual'!B8</f>
        <v>Jiménez Carreño</v>
      </c>
      <c r="C8" s="24" t="str">
        <f>'Asistencia Mensual'!C8</f>
        <v>Bartolomé</v>
      </c>
      <c r="D8" s="87"/>
      <c r="E8" s="87"/>
      <c r="F8" s="77"/>
      <c r="G8" s="77"/>
      <c r="H8" s="77"/>
      <c r="I8" s="77"/>
      <c r="J8" s="87"/>
      <c r="K8" s="87"/>
      <c r="L8" s="87"/>
      <c r="M8" s="77"/>
      <c r="N8" s="77"/>
      <c r="O8" s="77"/>
      <c r="P8" s="77"/>
      <c r="Q8" s="77"/>
      <c r="R8" s="87"/>
      <c r="S8" s="87"/>
      <c r="T8" s="77"/>
      <c r="U8" s="77"/>
      <c r="V8" s="77"/>
      <c r="W8" s="77"/>
      <c r="X8" s="77"/>
      <c r="Y8" s="87"/>
      <c r="Z8" s="87"/>
      <c r="AA8" s="87"/>
      <c r="AB8" s="87"/>
      <c r="AC8" s="87"/>
      <c r="AD8" s="87"/>
      <c r="AE8" s="87"/>
      <c r="AF8" s="87"/>
      <c r="AG8" s="90"/>
      <c r="AH8" s="74">
        <f t="shared" si="0"/>
        <v>0</v>
      </c>
      <c r="AI8" s="74">
        <f t="shared" si="1"/>
        <v>0</v>
      </c>
      <c r="AJ8" s="74">
        <f t="shared" si="2"/>
        <v>0</v>
      </c>
      <c r="AK8" s="74">
        <f t="shared" si="3"/>
        <v>0</v>
      </c>
      <c r="AL8" s="74">
        <f t="shared" si="4"/>
        <v>0</v>
      </c>
      <c r="AM8" s="73">
        <f t="shared" si="5"/>
        <v>0</v>
      </c>
      <c r="AN8" s="23">
        <f t="shared" si="6"/>
        <v>0</v>
      </c>
      <c r="AO8" s="23">
        <f t="shared" si="7"/>
        <v>0</v>
      </c>
    </row>
    <row r="9" spans="1:41" ht="18" customHeight="1">
      <c r="A9" s="7">
        <f>'Asistencia Mensual'!A9</f>
        <v>7</v>
      </c>
      <c r="B9" s="24" t="str">
        <f>'Asistencia Mensual'!B9</f>
        <v>Jiménez Carreño</v>
      </c>
      <c r="C9" s="24" t="str">
        <f>'Asistencia Mensual'!C9</f>
        <v>José</v>
      </c>
      <c r="D9" s="87"/>
      <c r="E9" s="87"/>
      <c r="F9" s="77"/>
      <c r="G9" s="77"/>
      <c r="H9" s="77"/>
      <c r="I9" s="77"/>
      <c r="J9" s="87"/>
      <c r="K9" s="87"/>
      <c r="L9" s="87"/>
      <c r="M9" s="77"/>
      <c r="N9" s="77"/>
      <c r="O9" s="77"/>
      <c r="P9" s="77"/>
      <c r="Q9" s="77"/>
      <c r="R9" s="87"/>
      <c r="S9" s="87"/>
      <c r="T9" s="77"/>
      <c r="U9" s="77"/>
      <c r="V9" s="77"/>
      <c r="W9" s="77"/>
      <c r="X9" s="77"/>
      <c r="Y9" s="87"/>
      <c r="Z9" s="87"/>
      <c r="AA9" s="87"/>
      <c r="AB9" s="87"/>
      <c r="AC9" s="87"/>
      <c r="AD9" s="87"/>
      <c r="AE9" s="87"/>
      <c r="AF9" s="87"/>
      <c r="AG9" s="90"/>
      <c r="AH9" s="74">
        <f t="shared" si="0"/>
        <v>0</v>
      </c>
      <c r="AI9" s="74">
        <f t="shared" si="1"/>
        <v>0</v>
      </c>
      <c r="AJ9" s="74">
        <f t="shared" si="2"/>
        <v>0</v>
      </c>
      <c r="AK9" s="74">
        <f t="shared" si="3"/>
        <v>0</v>
      </c>
      <c r="AL9" s="74">
        <f t="shared" si="4"/>
        <v>0</v>
      </c>
      <c r="AM9" s="73">
        <f t="shared" si="5"/>
        <v>0</v>
      </c>
      <c r="AN9" s="23">
        <f t="shared" si="6"/>
        <v>0</v>
      </c>
      <c r="AO9" s="23">
        <f t="shared" si="7"/>
        <v>0</v>
      </c>
    </row>
    <row r="10" spans="1:41" ht="18" customHeight="1">
      <c r="A10" s="7">
        <f>'Asistencia Mensual'!A10</f>
        <v>8</v>
      </c>
      <c r="B10" s="24" t="str">
        <f>'Asistencia Mensual'!B10</f>
        <v>Morales Hernán</v>
      </c>
      <c r="C10" s="24" t="str">
        <f>'Asistencia Mensual'!C10</f>
        <v>Concepción</v>
      </c>
      <c r="D10" s="87"/>
      <c r="E10" s="87"/>
      <c r="F10" s="77"/>
      <c r="G10" s="77"/>
      <c r="H10" s="77"/>
      <c r="I10" s="77"/>
      <c r="J10" s="87"/>
      <c r="K10" s="87"/>
      <c r="L10" s="87"/>
      <c r="M10" s="77"/>
      <c r="N10" s="77"/>
      <c r="O10" s="77"/>
      <c r="P10" s="77"/>
      <c r="Q10" s="77"/>
      <c r="R10" s="87"/>
      <c r="S10" s="87"/>
      <c r="T10" s="77"/>
      <c r="U10" s="77"/>
      <c r="V10" s="77"/>
      <c r="W10" s="77"/>
      <c r="X10" s="77"/>
      <c r="Y10" s="87"/>
      <c r="Z10" s="87"/>
      <c r="AA10" s="87"/>
      <c r="AB10" s="87"/>
      <c r="AC10" s="87"/>
      <c r="AD10" s="87"/>
      <c r="AE10" s="87"/>
      <c r="AF10" s="87"/>
      <c r="AG10" s="90"/>
      <c r="AH10" s="74">
        <f t="shared" si="0"/>
        <v>0</v>
      </c>
      <c r="AI10" s="74">
        <f t="shared" si="1"/>
        <v>0</v>
      </c>
      <c r="AJ10" s="74">
        <f t="shared" si="2"/>
        <v>0</v>
      </c>
      <c r="AK10" s="74">
        <f t="shared" si="3"/>
        <v>0</v>
      </c>
      <c r="AL10" s="74">
        <f t="shared" si="4"/>
        <v>0</v>
      </c>
      <c r="AM10" s="73">
        <f t="shared" si="5"/>
        <v>0</v>
      </c>
      <c r="AN10" s="23">
        <f t="shared" si="6"/>
        <v>0</v>
      </c>
      <c r="AO10" s="23">
        <f t="shared" si="7"/>
        <v>0</v>
      </c>
    </row>
    <row r="11" spans="1:41" ht="18" customHeight="1">
      <c r="A11" s="7">
        <f>'Asistencia Mensual'!A11</f>
        <v>9</v>
      </c>
      <c r="B11" s="24" t="str">
        <f>'Asistencia Mensual'!B11</f>
        <v>Nuez Barreto</v>
      </c>
      <c r="C11" s="24" t="str">
        <f>'Asistencia Mensual'!C11</f>
        <v>Ramón</v>
      </c>
      <c r="D11" s="87"/>
      <c r="E11" s="87"/>
      <c r="F11" s="77"/>
      <c r="G11" s="77"/>
      <c r="H11" s="77"/>
      <c r="I11" s="77"/>
      <c r="J11" s="87"/>
      <c r="K11" s="87"/>
      <c r="L11" s="87"/>
      <c r="M11" s="77"/>
      <c r="N11" s="77"/>
      <c r="O11" s="77"/>
      <c r="P11" s="77"/>
      <c r="Q11" s="77"/>
      <c r="R11" s="87"/>
      <c r="S11" s="87"/>
      <c r="T11" s="77"/>
      <c r="U11" s="77"/>
      <c r="V11" s="77"/>
      <c r="W11" s="77"/>
      <c r="X11" s="77"/>
      <c r="Y11" s="87"/>
      <c r="Z11" s="87"/>
      <c r="AA11" s="87"/>
      <c r="AB11" s="87"/>
      <c r="AC11" s="87"/>
      <c r="AD11" s="87"/>
      <c r="AE11" s="87"/>
      <c r="AF11" s="87"/>
      <c r="AG11" s="90"/>
      <c r="AH11" s="74">
        <f t="shared" si="0"/>
        <v>0</v>
      </c>
      <c r="AI11" s="74">
        <f t="shared" si="1"/>
        <v>0</v>
      </c>
      <c r="AJ11" s="74">
        <f t="shared" si="2"/>
        <v>0</v>
      </c>
      <c r="AK11" s="74">
        <f t="shared" si="3"/>
        <v>0</v>
      </c>
      <c r="AL11" s="74">
        <f t="shared" si="4"/>
        <v>0</v>
      </c>
      <c r="AM11" s="73">
        <f t="shared" si="5"/>
        <v>0</v>
      </c>
      <c r="AN11" s="23">
        <f t="shared" si="6"/>
        <v>0</v>
      </c>
      <c r="AO11" s="23">
        <f t="shared" si="7"/>
        <v>0</v>
      </c>
    </row>
    <row r="12" spans="1:41" ht="18" customHeight="1">
      <c r="A12" s="7">
        <f>'Asistencia Mensual'!A12</f>
        <v>10</v>
      </c>
      <c r="B12" s="24">
        <f>'Asistencia Mensual'!B12</f>
        <v>0</v>
      </c>
      <c r="C12" s="24"/>
      <c r="D12" s="87"/>
      <c r="E12" s="87"/>
      <c r="F12" s="77"/>
      <c r="G12" s="77"/>
      <c r="H12" s="77"/>
      <c r="I12" s="77"/>
      <c r="J12" s="87"/>
      <c r="K12" s="87"/>
      <c r="L12" s="87"/>
      <c r="M12" s="77"/>
      <c r="N12" s="77"/>
      <c r="O12" s="77"/>
      <c r="P12" s="77"/>
      <c r="Q12" s="77"/>
      <c r="R12" s="87"/>
      <c r="S12" s="87"/>
      <c r="T12" s="77"/>
      <c r="U12" s="77"/>
      <c r="V12" s="77"/>
      <c r="W12" s="77"/>
      <c r="X12" s="77"/>
      <c r="Y12" s="87"/>
      <c r="Z12" s="87"/>
      <c r="AA12" s="87"/>
      <c r="AB12" s="87"/>
      <c r="AC12" s="87"/>
      <c r="AD12" s="87"/>
      <c r="AE12" s="87"/>
      <c r="AF12" s="87"/>
      <c r="AG12" s="90"/>
      <c r="AH12" s="74">
        <f t="shared" si="0"/>
        <v>0</v>
      </c>
      <c r="AI12" s="74">
        <f t="shared" si="1"/>
        <v>0</v>
      </c>
      <c r="AJ12" s="74">
        <f t="shared" si="2"/>
        <v>0</v>
      </c>
      <c r="AK12" s="74">
        <f t="shared" si="3"/>
        <v>0</v>
      </c>
      <c r="AL12" s="74">
        <f t="shared" si="4"/>
        <v>0</v>
      </c>
      <c r="AM12" s="73">
        <f t="shared" si="5"/>
        <v>0</v>
      </c>
      <c r="AN12" s="23">
        <f t="shared" si="6"/>
        <v>0</v>
      </c>
      <c r="AO12" s="23">
        <f t="shared" si="7"/>
        <v>0</v>
      </c>
    </row>
    <row r="13" spans="1:41" ht="18" customHeight="1">
      <c r="A13" s="7">
        <f>'Asistencia Mensual'!A13</f>
        <v>11</v>
      </c>
      <c r="B13" s="24">
        <f>'Asistencia Mensual'!B13</f>
        <v>0</v>
      </c>
      <c r="C13" s="24"/>
      <c r="D13" s="87"/>
      <c r="E13" s="87"/>
      <c r="F13" s="77"/>
      <c r="G13" s="77"/>
      <c r="H13" s="77"/>
      <c r="I13" s="77"/>
      <c r="J13" s="87"/>
      <c r="K13" s="87"/>
      <c r="L13" s="87"/>
      <c r="M13" s="77"/>
      <c r="N13" s="77"/>
      <c r="O13" s="77"/>
      <c r="P13" s="77"/>
      <c r="Q13" s="77"/>
      <c r="R13" s="87"/>
      <c r="S13" s="87"/>
      <c r="T13" s="77"/>
      <c r="U13" s="77"/>
      <c r="V13" s="77"/>
      <c r="W13" s="77"/>
      <c r="X13" s="77"/>
      <c r="Y13" s="87"/>
      <c r="Z13" s="87"/>
      <c r="AA13" s="87"/>
      <c r="AB13" s="87"/>
      <c r="AC13" s="87"/>
      <c r="AD13" s="87"/>
      <c r="AE13" s="87"/>
      <c r="AF13" s="87"/>
      <c r="AG13" s="90"/>
      <c r="AH13" s="74">
        <f t="shared" si="0"/>
        <v>0</v>
      </c>
      <c r="AI13" s="74">
        <f t="shared" si="1"/>
        <v>0</v>
      </c>
      <c r="AJ13" s="74">
        <f t="shared" si="2"/>
        <v>0</v>
      </c>
      <c r="AK13" s="74">
        <f t="shared" si="3"/>
        <v>0</v>
      </c>
      <c r="AL13" s="74">
        <f t="shared" si="4"/>
        <v>0</v>
      </c>
      <c r="AM13" s="73">
        <f t="shared" si="5"/>
        <v>0</v>
      </c>
      <c r="AN13" s="23">
        <f t="shared" si="6"/>
        <v>0</v>
      </c>
      <c r="AO13" s="23">
        <f t="shared" si="7"/>
        <v>0</v>
      </c>
    </row>
    <row r="14" spans="1:41" ht="18" customHeight="1">
      <c r="A14" s="7">
        <f>'Asistencia Mensual'!A14</f>
        <v>12</v>
      </c>
      <c r="B14" s="24"/>
      <c r="C14" s="24"/>
      <c r="D14" s="87"/>
      <c r="E14" s="87"/>
      <c r="F14" s="77"/>
      <c r="G14" s="77"/>
      <c r="H14" s="77"/>
      <c r="I14" s="77"/>
      <c r="J14" s="87"/>
      <c r="K14" s="87"/>
      <c r="L14" s="87"/>
      <c r="M14" s="77"/>
      <c r="N14" s="77"/>
      <c r="O14" s="77"/>
      <c r="P14" s="77"/>
      <c r="Q14" s="77"/>
      <c r="R14" s="87"/>
      <c r="S14" s="87"/>
      <c r="T14" s="77"/>
      <c r="U14" s="77"/>
      <c r="V14" s="77"/>
      <c r="W14" s="77"/>
      <c r="X14" s="77"/>
      <c r="Y14" s="87"/>
      <c r="Z14" s="87"/>
      <c r="AA14" s="87"/>
      <c r="AB14" s="87"/>
      <c r="AC14" s="87"/>
      <c r="AD14" s="87"/>
      <c r="AE14" s="87"/>
      <c r="AF14" s="87"/>
      <c r="AG14" s="90"/>
      <c r="AH14" s="74">
        <f t="shared" si="0"/>
        <v>0</v>
      </c>
      <c r="AI14" s="74">
        <f t="shared" si="1"/>
        <v>0</v>
      </c>
      <c r="AJ14" s="74">
        <f t="shared" si="2"/>
        <v>0</v>
      </c>
      <c r="AK14" s="74">
        <f t="shared" si="3"/>
        <v>0</v>
      </c>
      <c r="AL14" s="74">
        <f t="shared" si="4"/>
        <v>0</v>
      </c>
      <c r="AM14" s="73">
        <f t="shared" si="5"/>
        <v>0</v>
      </c>
      <c r="AN14" s="23">
        <f t="shared" si="6"/>
        <v>0</v>
      </c>
      <c r="AO14" s="23">
        <f t="shared" si="7"/>
        <v>0</v>
      </c>
    </row>
    <row r="15" spans="1:41" ht="18" customHeight="1">
      <c r="A15" s="7">
        <f>'Asistencia Mensual'!A15</f>
        <v>13</v>
      </c>
      <c r="B15" s="24"/>
      <c r="C15" s="24"/>
      <c r="D15" s="87"/>
      <c r="E15" s="87"/>
      <c r="F15" s="77"/>
      <c r="G15" s="77"/>
      <c r="H15" s="77"/>
      <c r="I15" s="77"/>
      <c r="J15" s="87"/>
      <c r="K15" s="87"/>
      <c r="L15" s="87"/>
      <c r="M15" s="77"/>
      <c r="N15" s="77"/>
      <c r="O15" s="77"/>
      <c r="P15" s="77"/>
      <c r="Q15" s="77"/>
      <c r="R15" s="87"/>
      <c r="S15" s="87"/>
      <c r="T15" s="77"/>
      <c r="U15" s="77"/>
      <c r="V15" s="77"/>
      <c r="W15" s="77"/>
      <c r="X15" s="77"/>
      <c r="Y15" s="87"/>
      <c r="Z15" s="87"/>
      <c r="AA15" s="87"/>
      <c r="AB15" s="87"/>
      <c r="AC15" s="87"/>
      <c r="AD15" s="87"/>
      <c r="AE15" s="87"/>
      <c r="AF15" s="87"/>
      <c r="AG15" s="90"/>
      <c r="AH15" s="74">
        <f t="shared" si="0"/>
        <v>0</v>
      </c>
      <c r="AI15" s="74">
        <f t="shared" si="1"/>
        <v>0</v>
      </c>
      <c r="AJ15" s="74">
        <f t="shared" si="2"/>
        <v>0</v>
      </c>
      <c r="AK15" s="74">
        <f t="shared" si="3"/>
        <v>0</v>
      </c>
      <c r="AL15" s="74">
        <f t="shared" si="4"/>
        <v>0</v>
      </c>
      <c r="AM15" s="73">
        <f t="shared" si="5"/>
        <v>0</v>
      </c>
      <c r="AN15" s="23">
        <f t="shared" si="6"/>
        <v>0</v>
      </c>
      <c r="AO15" s="23">
        <f t="shared" si="7"/>
        <v>0</v>
      </c>
    </row>
    <row r="16" spans="1:41" ht="18" customHeight="1">
      <c r="A16" s="7">
        <f>'Asistencia Mensual'!A16</f>
        <v>14</v>
      </c>
      <c r="B16" s="24"/>
      <c r="C16" s="24"/>
      <c r="D16" s="87"/>
      <c r="E16" s="87"/>
      <c r="F16" s="77"/>
      <c r="G16" s="77"/>
      <c r="H16" s="77"/>
      <c r="I16" s="77"/>
      <c r="J16" s="87"/>
      <c r="K16" s="87"/>
      <c r="L16" s="87"/>
      <c r="M16" s="77"/>
      <c r="N16" s="77"/>
      <c r="O16" s="77"/>
      <c r="P16" s="77"/>
      <c r="Q16" s="77"/>
      <c r="R16" s="87"/>
      <c r="S16" s="87"/>
      <c r="T16" s="77"/>
      <c r="U16" s="77"/>
      <c r="V16" s="77"/>
      <c r="W16" s="77"/>
      <c r="X16" s="77"/>
      <c r="Y16" s="87"/>
      <c r="Z16" s="87"/>
      <c r="AA16" s="87"/>
      <c r="AB16" s="87"/>
      <c r="AC16" s="87"/>
      <c r="AD16" s="87"/>
      <c r="AE16" s="87"/>
      <c r="AF16" s="87"/>
      <c r="AG16" s="90"/>
      <c r="AH16" s="74">
        <f t="shared" si="0"/>
        <v>0</v>
      </c>
      <c r="AI16" s="74">
        <f t="shared" si="1"/>
        <v>0</v>
      </c>
      <c r="AJ16" s="74">
        <f t="shared" si="2"/>
        <v>0</v>
      </c>
      <c r="AK16" s="74">
        <f t="shared" si="3"/>
        <v>0</v>
      </c>
      <c r="AL16" s="74">
        <f t="shared" si="4"/>
        <v>0</v>
      </c>
      <c r="AM16" s="73">
        <f t="shared" si="5"/>
        <v>0</v>
      </c>
      <c r="AN16" s="23">
        <f t="shared" si="6"/>
        <v>0</v>
      </c>
      <c r="AO16" s="23">
        <f t="shared" si="7"/>
        <v>0</v>
      </c>
    </row>
    <row r="17" spans="1:41" ht="18" customHeight="1">
      <c r="A17" s="7">
        <f>'Asistencia Mensual'!A17</f>
        <v>15</v>
      </c>
      <c r="B17" s="24"/>
      <c r="C17" s="24"/>
      <c r="D17" s="87"/>
      <c r="E17" s="87"/>
      <c r="F17" s="77"/>
      <c r="G17" s="77"/>
      <c r="H17" s="77"/>
      <c r="I17" s="77"/>
      <c r="J17" s="87"/>
      <c r="K17" s="87"/>
      <c r="L17" s="87"/>
      <c r="M17" s="77"/>
      <c r="N17" s="77"/>
      <c r="O17" s="77"/>
      <c r="P17" s="77"/>
      <c r="Q17" s="77"/>
      <c r="R17" s="87"/>
      <c r="S17" s="87"/>
      <c r="T17" s="77"/>
      <c r="U17" s="77"/>
      <c r="V17" s="77"/>
      <c r="W17" s="77"/>
      <c r="X17" s="77"/>
      <c r="Y17" s="87"/>
      <c r="Z17" s="87"/>
      <c r="AA17" s="87"/>
      <c r="AB17" s="87"/>
      <c r="AC17" s="87"/>
      <c r="AD17" s="87"/>
      <c r="AE17" s="87"/>
      <c r="AF17" s="87"/>
      <c r="AG17" s="90"/>
      <c r="AH17" s="74">
        <f t="shared" si="0"/>
        <v>0</v>
      </c>
      <c r="AI17" s="74">
        <f t="shared" si="1"/>
        <v>0</v>
      </c>
      <c r="AJ17" s="74">
        <f t="shared" si="2"/>
        <v>0</v>
      </c>
      <c r="AK17" s="74">
        <f t="shared" si="3"/>
        <v>0</v>
      </c>
      <c r="AL17" s="74">
        <f t="shared" si="4"/>
        <v>0</v>
      </c>
      <c r="AM17" s="73">
        <f t="shared" si="5"/>
        <v>0</v>
      </c>
      <c r="AN17" s="23">
        <f t="shared" si="6"/>
        <v>0</v>
      </c>
      <c r="AO17" s="23">
        <f t="shared" si="7"/>
        <v>0</v>
      </c>
    </row>
    <row r="18" spans="1:41" ht="18" customHeight="1">
      <c r="A18" s="7">
        <f>'Asistencia Mensual'!A18</f>
        <v>16</v>
      </c>
      <c r="B18" s="24"/>
      <c r="C18" s="24"/>
      <c r="D18" s="87"/>
      <c r="E18" s="87"/>
      <c r="F18" s="77"/>
      <c r="G18" s="77"/>
      <c r="H18" s="77"/>
      <c r="I18" s="77"/>
      <c r="J18" s="87"/>
      <c r="K18" s="87"/>
      <c r="L18" s="87"/>
      <c r="M18" s="77"/>
      <c r="N18" s="77"/>
      <c r="O18" s="77"/>
      <c r="P18" s="77"/>
      <c r="Q18" s="77"/>
      <c r="R18" s="87"/>
      <c r="S18" s="87"/>
      <c r="T18" s="77"/>
      <c r="U18" s="77"/>
      <c r="V18" s="77"/>
      <c r="W18" s="77"/>
      <c r="X18" s="77"/>
      <c r="Y18" s="87"/>
      <c r="Z18" s="87"/>
      <c r="AA18" s="87"/>
      <c r="AB18" s="87"/>
      <c r="AC18" s="87"/>
      <c r="AD18" s="87"/>
      <c r="AE18" s="87"/>
      <c r="AF18" s="87"/>
      <c r="AG18" s="90"/>
      <c r="AH18" s="74">
        <f t="shared" si="0"/>
        <v>0</v>
      </c>
      <c r="AI18" s="74">
        <f t="shared" si="1"/>
        <v>0</v>
      </c>
      <c r="AJ18" s="74">
        <f t="shared" si="2"/>
        <v>0</v>
      </c>
      <c r="AK18" s="74">
        <f t="shared" si="3"/>
        <v>0</v>
      </c>
      <c r="AL18" s="74">
        <f t="shared" si="4"/>
        <v>0</v>
      </c>
      <c r="AM18" s="73">
        <f t="shared" si="5"/>
        <v>0</v>
      </c>
      <c r="AN18" s="23">
        <f t="shared" si="6"/>
        <v>0</v>
      </c>
      <c r="AO18" s="23">
        <f t="shared" si="7"/>
        <v>0</v>
      </c>
    </row>
    <row r="19" spans="1:41" ht="18" customHeight="1">
      <c r="A19" s="7">
        <f>'Asistencia Mensual'!A19</f>
        <v>17</v>
      </c>
      <c r="B19" s="24"/>
      <c r="C19" s="24"/>
      <c r="D19" s="87"/>
      <c r="E19" s="87"/>
      <c r="F19" s="77"/>
      <c r="G19" s="77"/>
      <c r="H19" s="77"/>
      <c r="I19" s="77"/>
      <c r="J19" s="87"/>
      <c r="K19" s="87"/>
      <c r="L19" s="87"/>
      <c r="M19" s="77"/>
      <c r="N19" s="77"/>
      <c r="O19" s="77"/>
      <c r="P19" s="77"/>
      <c r="Q19" s="77"/>
      <c r="R19" s="87"/>
      <c r="S19" s="87"/>
      <c r="T19" s="77"/>
      <c r="U19" s="77"/>
      <c r="V19" s="77"/>
      <c r="W19" s="77"/>
      <c r="X19" s="77"/>
      <c r="Y19" s="87"/>
      <c r="Z19" s="87"/>
      <c r="AA19" s="87"/>
      <c r="AB19" s="87"/>
      <c r="AC19" s="87"/>
      <c r="AD19" s="87"/>
      <c r="AE19" s="87"/>
      <c r="AF19" s="87"/>
      <c r="AG19" s="90"/>
      <c r="AH19" s="74">
        <f t="shared" si="0"/>
        <v>0</v>
      </c>
      <c r="AI19" s="74">
        <f t="shared" si="1"/>
        <v>0</v>
      </c>
      <c r="AJ19" s="74">
        <f t="shared" si="2"/>
        <v>0</v>
      </c>
      <c r="AK19" s="74">
        <f t="shared" si="3"/>
        <v>0</v>
      </c>
      <c r="AL19" s="74">
        <f t="shared" si="4"/>
        <v>0</v>
      </c>
      <c r="AM19" s="73">
        <f t="shared" si="5"/>
        <v>0</v>
      </c>
      <c r="AN19" s="23">
        <f t="shared" si="6"/>
        <v>0</v>
      </c>
      <c r="AO19" s="23">
        <f t="shared" si="7"/>
        <v>0</v>
      </c>
    </row>
    <row r="20" spans="1:41" ht="18" customHeight="1">
      <c r="A20" s="7">
        <f>'Asistencia Mensual'!A20</f>
        <v>18</v>
      </c>
      <c r="B20" s="24"/>
      <c r="C20" s="24"/>
      <c r="D20" s="87"/>
      <c r="E20" s="87"/>
      <c r="F20" s="77"/>
      <c r="G20" s="77"/>
      <c r="H20" s="77"/>
      <c r="I20" s="77"/>
      <c r="J20" s="87"/>
      <c r="K20" s="87"/>
      <c r="L20" s="87"/>
      <c r="M20" s="77"/>
      <c r="N20" s="77"/>
      <c r="O20" s="77"/>
      <c r="P20" s="77"/>
      <c r="Q20" s="77"/>
      <c r="R20" s="87"/>
      <c r="S20" s="87"/>
      <c r="T20" s="77"/>
      <c r="U20" s="77"/>
      <c r="V20" s="77"/>
      <c r="W20" s="77"/>
      <c r="X20" s="77"/>
      <c r="Y20" s="87"/>
      <c r="Z20" s="87"/>
      <c r="AA20" s="87"/>
      <c r="AB20" s="87"/>
      <c r="AC20" s="87"/>
      <c r="AD20" s="87"/>
      <c r="AE20" s="87"/>
      <c r="AF20" s="87"/>
      <c r="AG20" s="90"/>
      <c r="AH20" s="74">
        <f t="shared" si="0"/>
        <v>0</v>
      </c>
      <c r="AI20" s="74">
        <f t="shared" si="1"/>
        <v>0</v>
      </c>
      <c r="AJ20" s="74">
        <f t="shared" si="2"/>
        <v>0</v>
      </c>
      <c r="AK20" s="74">
        <f t="shared" si="3"/>
        <v>0</v>
      </c>
      <c r="AL20" s="74">
        <f t="shared" si="4"/>
        <v>0</v>
      </c>
      <c r="AM20" s="73">
        <f t="shared" si="5"/>
        <v>0</v>
      </c>
      <c r="AN20" s="23">
        <f t="shared" si="6"/>
        <v>0</v>
      </c>
      <c r="AO20" s="23">
        <f t="shared" si="7"/>
        <v>0</v>
      </c>
    </row>
    <row r="21" spans="1:41" ht="18" customHeight="1">
      <c r="A21" s="7">
        <f>'Asistencia Mensual'!A21</f>
        <v>19</v>
      </c>
      <c r="B21" s="24"/>
      <c r="C21" s="24"/>
      <c r="D21" s="87"/>
      <c r="E21" s="87"/>
      <c r="F21" s="77"/>
      <c r="G21" s="77"/>
      <c r="H21" s="77"/>
      <c r="I21" s="77"/>
      <c r="J21" s="87"/>
      <c r="K21" s="87"/>
      <c r="L21" s="87"/>
      <c r="M21" s="77"/>
      <c r="N21" s="77"/>
      <c r="O21" s="77"/>
      <c r="P21" s="77"/>
      <c r="Q21" s="77"/>
      <c r="R21" s="87"/>
      <c r="S21" s="87"/>
      <c r="T21" s="77"/>
      <c r="U21" s="77"/>
      <c r="V21" s="77"/>
      <c r="W21" s="77"/>
      <c r="X21" s="77"/>
      <c r="Y21" s="87"/>
      <c r="Z21" s="87"/>
      <c r="AA21" s="87"/>
      <c r="AB21" s="87"/>
      <c r="AC21" s="87"/>
      <c r="AD21" s="87"/>
      <c r="AE21" s="87"/>
      <c r="AF21" s="87"/>
      <c r="AG21" s="90"/>
      <c r="AH21" s="74">
        <f t="shared" si="0"/>
        <v>0</v>
      </c>
      <c r="AI21" s="74">
        <f t="shared" si="1"/>
        <v>0</v>
      </c>
      <c r="AJ21" s="74">
        <f t="shared" si="2"/>
        <v>0</v>
      </c>
      <c r="AK21" s="74">
        <f t="shared" si="3"/>
        <v>0</v>
      </c>
      <c r="AL21" s="74">
        <f t="shared" si="4"/>
        <v>0</v>
      </c>
      <c r="AM21" s="73">
        <f t="shared" si="5"/>
        <v>0</v>
      </c>
      <c r="AN21" s="23">
        <f t="shared" si="6"/>
        <v>0</v>
      </c>
      <c r="AO21" s="23">
        <f t="shared" si="7"/>
        <v>0</v>
      </c>
    </row>
    <row r="22" spans="1:41" ht="18" customHeight="1">
      <c r="A22" s="7">
        <f>'Asistencia Mensual'!A22</f>
        <v>20</v>
      </c>
      <c r="B22" s="24"/>
      <c r="C22" s="24"/>
      <c r="D22" s="87"/>
      <c r="E22" s="87"/>
      <c r="F22" s="77"/>
      <c r="G22" s="77"/>
      <c r="H22" s="77"/>
      <c r="I22" s="77"/>
      <c r="J22" s="87"/>
      <c r="K22" s="87"/>
      <c r="L22" s="87"/>
      <c r="M22" s="77"/>
      <c r="N22" s="77"/>
      <c r="O22" s="77"/>
      <c r="P22" s="77"/>
      <c r="Q22" s="77"/>
      <c r="R22" s="87"/>
      <c r="S22" s="87"/>
      <c r="T22" s="77"/>
      <c r="U22" s="77"/>
      <c r="V22" s="77"/>
      <c r="W22" s="77"/>
      <c r="X22" s="77"/>
      <c r="Y22" s="87"/>
      <c r="Z22" s="87"/>
      <c r="AA22" s="87"/>
      <c r="AB22" s="87"/>
      <c r="AC22" s="87"/>
      <c r="AD22" s="87"/>
      <c r="AE22" s="87"/>
      <c r="AF22" s="87"/>
      <c r="AG22" s="90"/>
      <c r="AH22" s="74">
        <f t="shared" si="0"/>
        <v>0</v>
      </c>
      <c r="AI22" s="74">
        <f t="shared" si="1"/>
        <v>0</v>
      </c>
      <c r="AJ22" s="74">
        <f t="shared" si="2"/>
        <v>0</v>
      </c>
      <c r="AK22" s="74">
        <f t="shared" si="3"/>
        <v>0</v>
      </c>
      <c r="AL22" s="74">
        <f t="shared" si="4"/>
        <v>0</v>
      </c>
      <c r="AM22" s="73">
        <f t="shared" si="5"/>
        <v>0</v>
      </c>
      <c r="AN22" s="23">
        <f t="shared" si="6"/>
        <v>0</v>
      </c>
      <c r="AO22" s="23">
        <f t="shared" si="7"/>
        <v>0</v>
      </c>
    </row>
    <row r="23" spans="1:41" ht="18" customHeight="1">
      <c r="A23" s="7">
        <f>'Asistencia Mensual'!A23</f>
        <v>21</v>
      </c>
      <c r="B23" s="24"/>
      <c r="C23" s="24"/>
      <c r="D23" s="87"/>
      <c r="E23" s="87"/>
      <c r="F23" s="77"/>
      <c r="G23" s="77"/>
      <c r="H23" s="77"/>
      <c r="I23" s="77"/>
      <c r="J23" s="87"/>
      <c r="K23" s="87"/>
      <c r="L23" s="87"/>
      <c r="M23" s="77"/>
      <c r="N23" s="77"/>
      <c r="O23" s="77"/>
      <c r="P23" s="77"/>
      <c r="Q23" s="77"/>
      <c r="R23" s="87"/>
      <c r="S23" s="87"/>
      <c r="T23" s="77"/>
      <c r="U23" s="77"/>
      <c r="V23" s="77"/>
      <c r="W23" s="77"/>
      <c r="X23" s="77"/>
      <c r="Y23" s="87"/>
      <c r="Z23" s="87"/>
      <c r="AA23" s="87"/>
      <c r="AB23" s="87"/>
      <c r="AC23" s="87"/>
      <c r="AD23" s="87"/>
      <c r="AE23" s="87"/>
      <c r="AF23" s="87"/>
      <c r="AG23" s="90"/>
      <c r="AH23" s="74">
        <f t="shared" si="0"/>
        <v>0</v>
      </c>
      <c r="AI23" s="74">
        <f t="shared" si="1"/>
        <v>0</v>
      </c>
      <c r="AJ23" s="74">
        <f t="shared" si="2"/>
        <v>0</v>
      </c>
      <c r="AK23" s="74">
        <f t="shared" si="3"/>
        <v>0</v>
      </c>
      <c r="AL23" s="74">
        <f t="shared" si="4"/>
        <v>0</v>
      </c>
      <c r="AM23" s="73">
        <f t="shared" si="5"/>
        <v>0</v>
      </c>
      <c r="AN23" s="23">
        <f t="shared" si="6"/>
        <v>0</v>
      </c>
      <c r="AO23" s="23">
        <f t="shared" si="7"/>
        <v>0</v>
      </c>
    </row>
    <row r="24" spans="1:41" ht="18" customHeight="1">
      <c r="A24" s="7">
        <f>'Asistencia Mensual'!A24</f>
        <v>22</v>
      </c>
      <c r="B24" s="24"/>
      <c r="C24" s="24"/>
      <c r="D24" s="87"/>
      <c r="E24" s="87"/>
      <c r="F24" s="77"/>
      <c r="G24" s="77"/>
      <c r="H24" s="77"/>
      <c r="I24" s="77"/>
      <c r="J24" s="87"/>
      <c r="K24" s="87"/>
      <c r="L24" s="87"/>
      <c r="M24" s="77"/>
      <c r="N24" s="77"/>
      <c r="O24" s="77"/>
      <c r="P24" s="77"/>
      <c r="Q24" s="77"/>
      <c r="R24" s="87"/>
      <c r="S24" s="87"/>
      <c r="T24" s="77"/>
      <c r="U24" s="77"/>
      <c r="V24" s="77"/>
      <c r="W24" s="77"/>
      <c r="X24" s="77"/>
      <c r="Y24" s="87"/>
      <c r="Z24" s="87"/>
      <c r="AA24" s="87"/>
      <c r="AB24" s="87"/>
      <c r="AC24" s="87"/>
      <c r="AD24" s="87"/>
      <c r="AE24" s="87"/>
      <c r="AF24" s="87"/>
      <c r="AG24" s="90"/>
      <c r="AH24" s="74">
        <f t="shared" si="0"/>
        <v>0</v>
      </c>
      <c r="AI24" s="74">
        <f t="shared" si="1"/>
        <v>0</v>
      </c>
      <c r="AJ24" s="74">
        <f t="shared" si="2"/>
        <v>0</v>
      </c>
      <c r="AK24" s="74">
        <f t="shared" si="3"/>
        <v>0</v>
      </c>
      <c r="AL24" s="74">
        <f t="shared" si="4"/>
        <v>0</v>
      </c>
      <c r="AM24" s="73">
        <f t="shared" si="5"/>
        <v>0</v>
      </c>
      <c r="AN24" s="23">
        <f t="shared" si="6"/>
        <v>0</v>
      </c>
      <c r="AO24" s="23">
        <f t="shared" si="7"/>
        <v>0</v>
      </c>
    </row>
    <row r="25" spans="1:41" ht="18" customHeight="1">
      <c r="A25" s="7">
        <f>'Asistencia Mensual'!A25</f>
        <v>23</v>
      </c>
      <c r="B25" s="24"/>
      <c r="C25" s="24"/>
      <c r="D25" s="87"/>
      <c r="E25" s="87"/>
      <c r="F25" s="77"/>
      <c r="G25" s="77"/>
      <c r="H25" s="77"/>
      <c r="I25" s="77"/>
      <c r="J25" s="87"/>
      <c r="K25" s="87"/>
      <c r="L25" s="87"/>
      <c r="M25" s="77"/>
      <c r="N25" s="77"/>
      <c r="O25" s="77"/>
      <c r="P25" s="77"/>
      <c r="Q25" s="77"/>
      <c r="R25" s="87"/>
      <c r="S25" s="87"/>
      <c r="T25" s="77"/>
      <c r="U25" s="77"/>
      <c r="V25" s="77"/>
      <c r="W25" s="77"/>
      <c r="X25" s="77"/>
      <c r="Y25" s="87"/>
      <c r="Z25" s="87"/>
      <c r="AA25" s="87"/>
      <c r="AB25" s="87"/>
      <c r="AC25" s="87"/>
      <c r="AD25" s="87"/>
      <c r="AE25" s="87"/>
      <c r="AF25" s="87"/>
      <c r="AG25" s="90"/>
      <c r="AH25" s="74">
        <f t="shared" si="0"/>
        <v>0</v>
      </c>
      <c r="AI25" s="74">
        <f t="shared" si="1"/>
        <v>0</v>
      </c>
      <c r="AJ25" s="74">
        <f t="shared" si="2"/>
        <v>0</v>
      </c>
      <c r="AK25" s="74">
        <f t="shared" si="3"/>
        <v>0</v>
      </c>
      <c r="AL25" s="74">
        <f t="shared" si="4"/>
        <v>0</v>
      </c>
      <c r="AM25" s="73">
        <f t="shared" si="5"/>
        <v>0</v>
      </c>
      <c r="AN25" s="23">
        <f t="shared" si="6"/>
        <v>0</v>
      </c>
      <c r="AO25" s="23">
        <f t="shared" si="7"/>
        <v>0</v>
      </c>
    </row>
    <row r="26" spans="1:41" ht="18" customHeight="1">
      <c r="A26" s="7">
        <f>'Asistencia Mensual'!A26</f>
        <v>24</v>
      </c>
      <c r="B26" s="24"/>
      <c r="C26" s="24"/>
      <c r="D26" s="87"/>
      <c r="E26" s="87"/>
      <c r="F26" s="77"/>
      <c r="G26" s="77"/>
      <c r="H26" s="77"/>
      <c r="I26" s="77"/>
      <c r="J26" s="87"/>
      <c r="K26" s="87"/>
      <c r="L26" s="87"/>
      <c r="M26" s="77"/>
      <c r="N26" s="77"/>
      <c r="O26" s="77"/>
      <c r="P26" s="77"/>
      <c r="Q26" s="77"/>
      <c r="R26" s="87"/>
      <c r="S26" s="87"/>
      <c r="T26" s="77"/>
      <c r="U26" s="77"/>
      <c r="V26" s="77"/>
      <c r="W26" s="77"/>
      <c r="X26" s="77"/>
      <c r="Y26" s="87"/>
      <c r="Z26" s="87"/>
      <c r="AA26" s="87"/>
      <c r="AB26" s="87"/>
      <c r="AC26" s="87"/>
      <c r="AD26" s="87"/>
      <c r="AE26" s="87"/>
      <c r="AF26" s="87"/>
      <c r="AG26" s="90"/>
      <c r="AH26" s="74">
        <f t="shared" si="0"/>
        <v>0</v>
      </c>
      <c r="AI26" s="74">
        <f t="shared" si="1"/>
        <v>0</v>
      </c>
      <c r="AJ26" s="74">
        <f t="shared" si="2"/>
        <v>0</v>
      </c>
      <c r="AK26" s="74">
        <f t="shared" si="3"/>
        <v>0</v>
      </c>
      <c r="AL26" s="74">
        <f t="shared" si="4"/>
        <v>0</v>
      </c>
      <c r="AM26" s="73">
        <f t="shared" si="5"/>
        <v>0</v>
      </c>
      <c r="AN26" s="23">
        <f t="shared" si="6"/>
        <v>0</v>
      </c>
      <c r="AO26" s="23">
        <f t="shared" si="7"/>
        <v>0</v>
      </c>
    </row>
    <row r="27" spans="1:41" ht="18" customHeight="1">
      <c r="A27" s="7">
        <f>'Asistencia Mensual'!A27</f>
        <v>25</v>
      </c>
      <c r="B27" s="24"/>
      <c r="C27" s="24"/>
      <c r="D27" s="87"/>
      <c r="E27" s="87"/>
      <c r="F27" s="77"/>
      <c r="G27" s="77"/>
      <c r="H27" s="77"/>
      <c r="I27" s="77"/>
      <c r="J27" s="87"/>
      <c r="K27" s="87"/>
      <c r="L27" s="87"/>
      <c r="M27" s="77"/>
      <c r="N27" s="77"/>
      <c r="O27" s="77"/>
      <c r="P27" s="77"/>
      <c r="Q27" s="77"/>
      <c r="R27" s="87"/>
      <c r="S27" s="87"/>
      <c r="T27" s="77"/>
      <c r="U27" s="77"/>
      <c r="V27" s="77"/>
      <c r="W27" s="77"/>
      <c r="X27" s="77"/>
      <c r="Y27" s="87"/>
      <c r="Z27" s="87"/>
      <c r="AA27" s="87"/>
      <c r="AB27" s="87"/>
      <c r="AC27" s="87"/>
      <c r="AD27" s="87"/>
      <c r="AE27" s="87"/>
      <c r="AF27" s="87"/>
      <c r="AG27" s="90"/>
      <c r="AH27" s="74">
        <f t="shared" si="0"/>
        <v>0</v>
      </c>
      <c r="AI27" s="74">
        <f t="shared" si="1"/>
        <v>0</v>
      </c>
      <c r="AJ27" s="74">
        <f t="shared" si="2"/>
        <v>0</v>
      </c>
      <c r="AK27" s="74">
        <f t="shared" si="3"/>
        <v>0</v>
      </c>
      <c r="AL27" s="74">
        <f t="shared" si="4"/>
        <v>0</v>
      </c>
      <c r="AM27" s="73">
        <f t="shared" si="5"/>
        <v>0</v>
      </c>
      <c r="AN27" s="23">
        <f t="shared" si="6"/>
        <v>0</v>
      </c>
      <c r="AO27" s="23">
        <f t="shared" si="7"/>
        <v>0</v>
      </c>
    </row>
    <row r="28" spans="1:41" ht="18" customHeight="1">
      <c r="A28" s="7">
        <f>'Asistencia Mensual'!A28</f>
        <v>26</v>
      </c>
      <c r="B28" s="24"/>
      <c r="C28" s="24"/>
      <c r="D28" s="87"/>
      <c r="E28" s="87"/>
      <c r="F28" s="77"/>
      <c r="G28" s="77"/>
      <c r="H28" s="77"/>
      <c r="I28" s="77"/>
      <c r="J28" s="87"/>
      <c r="K28" s="87"/>
      <c r="L28" s="87"/>
      <c r="M28" s="77"/>
      <c r="N28" s="77"/>
      <c r="O28" s="77"/>
      <c r="P28" s="77"/>
      <c r="Q28" s="77"/>
      <c r="R28" s="87"/>
      <c r="S28" s="87"/>
      <c r="T28" s="77"/>
      <c r="U28" s="77"/>
      <c r="V28" s="77"/>
      <c r="W28" s="77"/>
      <c r="X28" s="77"/>
      <c r="Y28" s="87"/>
      <c r="Z28" s="87"/>
      <c r="AA28" s="87"/>
      <c r="AB28" s="87"/>
      <c r="AC28" s="87"/>
      <c r="AD28" s="87"/>
      <c r="AE28" s="87"/>
      <c r="AF28" s="87"/>
      <c r="AG28" s="90"/>
      <c r="AH28" s="74">
        <f t="shared" si="0"/>
        <v>0</v>
      </c>
      <c r="AI28" s="74">
        <f t="shared" si="1"/>
        <v>0</v>
      </c>
      <c r="AJ28" s="74">
        <f t="shared" si="2"/>
        <v>0</v>
      </c>
      <c r="AK28" s="74">
        <f t="shared" si="3"/>
        <v>0</v>
      </c>
      <c r="AL28" s="74">
        <f t="shared" si="4"/>
        <v>0</v>
      </c>
      <c r="AM28" s="73">
        <f t="shared" si="5"/>
        <v>0</v>
      </c>
      <c r="AN28" s="23">
        <f t="shared" si="6"/>
        <v>0</v>
      </c>
      <c r="AO28" s="23">
        <f t="shared" si="7"/>
        <v>0</v>
      </c>
    </row>
  </sheetData>
  <sheetProtection/>
  <protectedRanges>
    <protectedRange sqref="B3:C28" name="ApellidosNombre_1"/>
  </protectedRanges>
  <mergeCells count="2">
    <mergeCell ref="D1:I1"/>
    <mergeCell ref="AN1:AO1"/>
  </mergeCells>
  <dataValidations count="1">
    <dataValidation type="list" allowBlank="1" showInputMessage="1" showErrorMessage="1" sqref="D3:AG28">
      <formula1>"---,6,J,3J,2J,3sJ,2sJ"</formula1>
    </dataValidation>
  </dataValidations>
  <printOptions/>
  <pageMargins left="0.35433070866141736" right="0.15748031496062992" top="1.0236220472440944" bottom="0.1968503937007874" header="0.31496062992125984" footer="0.5118110236220472"/>
  <pageSetup horizontalDpi="300" verticalDpi="300" orientation="landscape" paperSize="9" scale="99" r:id="rId2"/>
  <headerFooter alignWithMargins="0">
    <oddHeader>&amp;L&amp;G&amp;C&amp;10J =  Justificada     6= No Justificada
E = Enfermedad      F = Fuga
antes recreo = 3 H.     después recreo = 2 H.&amp;R&amp;"-,Negrita"&amp;14 ___º___  Ed. Primaria
2012-13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31"/>
  <sheetViews>
    <sheetView showGridLines="0" showZeros="0" zoomScale="85" zoomScaleNormal="8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11.421875" defaultRowHeight="15"/>
  <cols>
    <col min="1" max="1" width="4.00390625" style="0" customWidth="1"/>
    <col min="2" max="2" width="15.7109375" style="0" customWidth="1"/>
    <col min="3" max="3" width="14.8515625" style="0" customWidth="1"/>
    <col min="4" max="14" width="4.00390625" style="0" customWidth="1"/>
    <col min="15" max="15" width="3.8515625" style="0" customWidth="1"/>
    <col min="16" max="23" width="4.00390625" style="0" customWidth="1"/>
    <col min="24" max="24" width="7.28125" style="0" customWidth="1"/>
    <col min="25" max="25" width="7.7109375" style="0" customWidth="1"/>
    <col min="26" max="26" width="7.00390625" style="0" customWidth="1"/>
    <col min="27" max="27" width="2.8515625" style="0" customWidth="1"/>
    <col min="28" max="28" width="7.28125" style="0" customWidth="1"/>
    <col min="29" max="29" width="7.7109375" style="0" customWidth="1"/>
    <col min="30" max="30" width="7.00390625" style="0" customWidth="1"/>
    <col min="31" max="31" width="5.7109375" style="0" customWidth="1"/>
    <col min="32" max="32" width="7.28125" style="0" customWidth="1"/>
    <col min="33" max="33" width="7.7109375" style="0" customWidth="1"/>
    <col min="34" max="34" width="7.00390625" style="0" customWidth="1"/>
    <col min="35" max="35" width="5.7109375" style="0" customWidth="1"/>
    <col min="36" max="36" width="7.28125" style="0" customWidth="1"/>
    <col min="37" max="37" width="7.7109375" style="0" customWidth="1"/>
    <col min="38" max="38" width="7.00390625" style="0" customWidth="1"/>
    <col min="39" max="39" width="5.7109375" style="0" customWidth="1"/>
    <col min="40" max="41" width="7.28125" style="0" customWidth="1"/>
    <col min="42" max="42" width="7.00390625" style="0" customWidth="1"/>
    <col min="43" max="43" width="6.421875" style="0" customWidth="1"/>
  </cols>
  <sheetData>
    <row r="1" spans="2:43" ht="37.5" customHeight="1" thickBot="1">
      <c r="B1" s="59"/>
      <c r="C1" s="15" t="s">
        <v>6</v>
      </c>
      <c r="D1" s="108" t="s">
        <v>33</v>
      </c>
      <c r="E1" s="109"/>
      <c r="F1" s="108" t="s">
        <v>34</v>
      </c>
      <c r="G1" s="109"/>
      <c r="H1" s="108" t="s">
        <v>29</v>
      </c>
      <c r="I1" s="109"/>
      <c r="J1" s="108" t="s">
        <v>30</v>
      </c>
      <c r="K1" s="109"/>
      <c r="L1" s="106" t="s">
        <v>31</v>
      </c>
      <c r="M1" s="107"/>
      <c r="N1" s="106" t="s">
        <v>35</v>
      </c>
      <c r="O1" s="107"/>
      <c r="P1" s="106" t="s">
        <v>36</v>
      </c>
      <c r="Q1" s="107"/>
      <c r="R1" s="115" t="s">
        <v>37</v>
      </c>
      <c r="S1" s="116"/>
      <c r="T1" s="115" t="s">
        <v>38</v>
      </c>
      <c r="U1" s="116"/>
      <c r="V1" s="115" t="s">
        <v>39</v>
      </c>
      <c r="W1" s="116"/>
      <c r="X1" s="110" t="s">
        <v>7</v>
      </c>
      <c r="Y1" s="117"/>
      <c r="Z1" s="58" t="s">
        <v>41</v>
      </c>
      <c r="AA1" s="35"/>
      <c r="AB1" s="120" t="s">
        <v>28</v>
      </c>
      <c r="AC1" s="121"/>
      <c r="AD1" s="58" t="s">
        <v>32</v>
      </c>
      <c r="AE1" s="35"/>
      <c r="AF1" s="118" t="s">
        <v>19</v>
      </c>
      <c r="AG1" s="119"/>
      <c r="AH1" s="58">
        <v>57</v>
      </c>
      <c r="AI1" s="35"/>
      <c r="AJ1" s="113" t="s">
        <v>20</v>
      </c>
      <c r="AK1" s="114"/>
      <c r="AL1" s="58" t="s">
        <v>40</v>
      </c>
      <c r="AN1" s="110" t="s">
        <v>21</v>
      </c>
      <c r="AO1" s="111"/>
      <c r="AP1" s="112"/>
      <c r="AQ1" s="62" t="s">
        <v>41</v>
      </c>
    </row>
    <row r="2" spans="1:44" ht="24" customHeight="1" thickBot="1">
      <c r="A2" s="2" t="s">
        <v>1</v>
      </c>
      <c r="B2" s="3" t="s">
        <v>2</v>
      </c>
      <c r="C2" s="4" t="s">
        <v>3</v>
      </c>
      <c r="D2" s="16" t="s">
        <v>4</v>
      </c>
      <c r="E2" s="16" t="s">
        <v>5</v>
      </c>
      <c r="F2" s="16" t="s">
        <v>4</v>
      </c>
      <c r="G2" s="16" t="s">
        <v>5</v>
      </c>
      <c r="H2" s="16" t="s">
        <v>4</v>
      </c>
      <c r="I2" s="16" t="s">
        <v>5</v>
      </c>
      <c r="J2" s="16" t="s">
        <v>4</v>
      </c>
      <c r="K2" s="16" t="s">
        <v>5</v>
      </c>
      <c r="L2" s="16" t="s">
        <v>4</v>
      </c>
      <c r="M2" s="16" t="s">
        <v>5</v>
      </c>
      <c r="N2" s="16" t="s">
        <v>4</v>
      </c>
      <c r="O2" s="16" t="s">
        <v>5</v>
      </c>
      <c r="P2" s="16" t="s">
        <v>4</v>
      </c>
      <c r="Q2" s="16" t="s">
        <v>5</v>
      </c>
      <c r="R2" s="16" t="s">
        <v>4</v>
      </c>
      <c r="S2" s="16" t="s">
        <v>5</v>
      </c>
      <c r="T2" s="16" t="s">
        <v>4</v>
      </c>
      <c r="U2" s="16" t="s">
        <v>5</v>
      </c>
      <c r="V2" s="16" t="s">
        <v>4</v>
      </c>
      <c r="W2" s="16" t="s">
        <v>5</v>
      </c>
      <c r="X2" s="16" t="s">
        <v>4</v>
      </c>
      <c r="Y2" s="16" t="s">
        <v>5</v>
      </c>
      <c r="Z2" s="49" t="s">
        <v>8</v>
      </c>
      <c r="AA2" s="51"/>
      <c r="AB2" s="56" t="s">
        <v>4</v>
      </c>
      <c r="AC2" s="16" t="s">
        <v>5</v>
      </c>
      <c r="AD2" s="17" t="s">
        <v>8</v>
      </c>
      <c r="AE2" s="51"/>
      <c r="AF2" s="56" t="s">
        <v>4</v>
      </c>
      <c r="AG2" s="16" t="s">
        <v>5</v>
      </c>
      <c r="AH2" s="17" t="s">
        <v>8</v>
      </c>
      <c r="AJ2" s="16" t="s">
        <v>4</v>
      </c>
      <c r="AK2" s="16" t="s">
        <v>5</v>
      </c>
      <c r="AL2" s="17" t="s">
        <v>8</v>
      </c>
      <c r="AN2" s="16" t="s">
        <v>4</v>
      </c>
      <c r="AO2" s="16" t="s">
        <v>5</v>
      </c>
      <c r="AP2" s="17" t="s">
        <v>8</v>
      </c>
      <c r="AQ2" s="69" t="s">
        <v>42</v>
      </c>
      <c r="AR2" s="35"/>
    </row>
    <row r="3" spans="1:43" ht="18" customHeight="1" thickTop="1">
      <c r="A3" s="7">
        <f>'Asistencia Mensual'!A3</f>
        <v>1</v>
      </c>
      <c r="B3" s="8" t="str">
        <f>'Asistencia Mensual'!B3</f>
        <v>Alemán Sosa</v>
      </c>
      <c r="C3" s="9" t="str">
        <f>'Asistencia Mensual'!C3</f>
        <v>Ana</v>
      </c>
      <c r="D3" s="67">
        <f>'Septiembre-2012'!AN3</f>
        <v>25</v>
      </c>
      <c r="E3" s="67">
        <f>'Septiembre-2012'!AO3</f>
        <v>0</v>
      </c>
      <c r="F3" s="67">
        <f>'Octubre-2012'!AO3</f>
        <v>0</v>
      </c>
      <c r="G3" s="67">
        <f>'Octubre-2012'!AP3</f>
        <v>0</v>
      </c>
      <c r="H3" s="67">
        <f>'Noviembre-2012'!AN3</f>
        <v>0</v>
      </c>
      <c r="I3" s="67">
        <f>'Noviembre-2012'!AO3</f>
        <v>0</v>
      </c>
      <c r="J3" s="67">
        <f>'Diciembre-2012'!AN3</f>
        <v>0</v>
      </c>
      <c r="K3" s="67">
        <f>'Diciembre-2012'!AO3</f>
        <v>0</v>
      </c>
      <c r="L3" s="66">
        <f>'Enero-2013'!AO3</f>
        <v>0</v>
      </c>
      <c r="M3" s="66">
        <f>'Enero-2013'!AP3</f>
        <v>0</v>
      </c>
      <c r="N3" s="66">
        <f>'Febrero-2013'!AL3</f>
        <v>0</v>
      </c>
      <c r="O3" s="66">
        <f>'Febrero-2013'!AM3</f>
        <v>0</v>
      </c>
      <c r="P3" s="66">
        <f>'Marzo-2013'!AO3</f>
        <v>0</v>
      </c>
      <c r="Q3" s="66">
        <f>'Marzo-2013'!AP3</f>
        <v>0</v>
      </c>
      <c r="R3" s="68">
        <f>'Abril-2013'!AN3</f>
        <v>0</v>
      </c>
      <c r="S3" s="68">
        <f>'Abril-2013'!AO3</f>
        <v>0</v>
      </c>
      <c r="T3" s="68">
        <f>'Mayo-2013'!AO3</f>
        <v>0</v>
      </c>
      <c r="U3" s="68">
        <f>'Mayo-2013'!AP3</f>
        <v>0</v>
      </c>
      <c r="V3" s="68">
        <f>'Mayo-2013'!AO3</f>
        <v>0</v>
      </c>
      <c r="W3" s="68">
        <f>'Junio-2013'!AO3</f>
        <v>0</v>
      </c>
      <c r="X3" s="18">
        <f>D3+F3+H3+J3+L3+N3+P3+R3+T3+V3</f>
        <v>25</v>
      </c>
      <c r="Y3" s="19">
        <f>E3+G3+I3+K3+M3+O3+Q3+S3+U3+W3</f>
        <v>0</v>
      </c>
      <c r="Z3" s="50">
        <f>X3+Y3</f>
        <v>25</v>
      </c>
      <c r="AA3" s="57"/>
      <c r="AB3" s="29">
        <f aca="true" t="shared" si="0" ref="AB3:AB24">D3+F3+H3+J3</f>
        <v>25</v>
      </c>
      <c r="AC3" s="29">
        <f aca="true" t="shared" si="1" ref="AC3:AC24">E3+G3+I3+K3</f>
        <v>0</v>
      </c>
      <c r="AD3" s="20">
        <f aca="true" t="shared" si="2" ref="AD3:AD13">AB3+AC3</f>
        <v>25</v>
      </c>
      <c r="AE3" s="52"/>
      <c r="AF3" s="29">
        <f aca="true" t="shared" si="3" ref="AF3:AF24">L3+N3+P3</f>
        <v>0</v>
      </c>
      <c r="AG3" s="29">
        <f aca="true" t="shared" si="4" ref="AG3:AG24">M3+O3+Q3</f>
        <v>0</v>
      </c>
      <c r="AH3" s="20">
        <f>AF3+AG3</f>
        <v>0</v>
      </c>
      <c r="AJ3" s="29">
        <f>R3+T3+V3</f>
        <v>0</v>
      </c>
      <c r="AK3" s="29">
        <f>S3+U3+W3</f>
        <v>0</v>
      </c>
      <c r="AL3" s="20">
        <f>AJ3+AK3</f>
        <v>0</v>
      </c>
      <c r="AN3" s="64">
        <f aca="true" t="shared" si="5" ref="AN3:AO6">AB3+AF3+AJ3</f>
        <v>25</v>
      </c>
      <c r="AO3" s="64">
        <f t="shared" si="5"/>
        <v>0</v>
      </c>
      <c r="AP3" s="20">
        <f>AN3+AO3</f>
        <v>25</v>
      </c>
      <c r="AQ3" s="70">
        <f>(AP3*100)/178</f>
        <v>14.044943820224718</v>
      </c>
    </row>
    <row r="4" spans="1:44" ht="18" customHeight="1">
      <c r="A4" s="7">
        <f>'Asistencia Mensual'!A4</f>
        <v>2</v>
      </c>
      <c r="B4" s="11" t="str">
        <f>'Asistencia Mensual'!B4</f>
        <v>Bentos Guerra</v>
      </c>
      <c r="C4" s="11" t="str">
        <f>'Asistencia Mensual'!C4</f>
        <v>Claudia</v>
      </c>
      <c r="D4" s="67">
        <f>'Septiembre-2012'!AN4</f>
        <v>0</v>
      </c>
      <c r="E4" s="67">
        <f>'Septiembre-2012'!AO4</f>
        <v>0</v>
      </c>
      <c r="F4" s="67">
        <f>'Octubre-2012'!AO4</f>
        <v>0</v>
      </c>
      <c r="G4" s="67">
        <f>'Octubre-2012'!AP4</f>
        <v>0</v>
      </c>
      <c r="H4" s="67">
        <f>'Noviembre-2012'!AN4</f>
        <v>0</v>
      </c>
      <c r="I4" s="67">
        <f>'Noviembre-2012'!AO4</f>
        <v>0</v>
      </c>
      <c r="J4" s="67">
        <f>'Diciembre-2012'!AN4</f>
        <v>0</v>
      </c>
      <c r="K4" s="67">
        <f>'Diciembre-2012'!AO4</f>
        <v>0</v>
      </c>
      <c r="L4" s="66">
        <f>'Enero-2013'!AO4</f>
        <v>0</v>
      </c>
      <c r="M4" s="66">
        <f>'Enero-2013'!AP4</f>
        <v>0</v>
      </c>
      <c r="N4" s="66">
        <f>'Febrero-2013'!AL4</f>
        <v>0</v>
      </c>
      <c r="O4" s="66">
        <f>'Febrero-2013'!AM4</f>
        <v>0</v>
      </c>
      <c r="P4" s="66">
        <f>'Marzo-2013'!AO4</f>
        <v>0</v>
      </c>
      <c r="Q4" s="66">
        <f>'Marzo-2013'!AP4</f>
        <v>0</v>
      </c>
      <c r="R4" s="68">
        <f>'Abril-2013'!AN4</f>
        <v>0</v>
      </c>
      <c r="S4" s="68">
        <f>'Abril-2013'!AO4</f>
        <v>0</v>
      </c>
      <c r="T4" s="68">
        <f>'Mayo-2013'!AO4</f>
        <v>0</v>
      </c>
      <c r="U4" s="68">
        <f>'Mayo-2013'!AP4</f>
        <v>0</v>
      </c>
      <c r="V4" s="68">
        <f>'Mayo-2013'!AO4</f>
        <v>0</v>
      </c>
      <c r="W4" s="68">
        <f>'Junio-2013'!AO4</f>
        <v>0</v>
      </c>
      <c r="X4" s="18">
        <f aca="true" t="shared" si="6" ref="X4:X24">D4+F4+H4+J4+L4+N4+P4+R4+T4+V4</f>
        <v>0</v>
      </c>
      <c r="Y4" s="19">
        <f aca="true" t="shared" si="7" ref="Y4:Y24">E4+G4+I4+K4+M4+O4+Q4+S4+U4+W4</f>
        <v>0</v>
      </c>
      <c r="Z4" s="50">
        <f aca="true" t="shared" si="8" ref="Z4:Z22">X4+Y4</f>
        <v>0</v>
      </c>
      <c r="AA4" s="57"/>
      <c r="AB4" s="29">
        <f t="shared" si="0"/>
        <v>0</v>
      </c>
      <c r="AC4" s="29">
        <f t="shared" si="1"/>
        <v>0</v>
      </c>
      <c r="AD4" s="20">
        <f t="shared" si="2"/>
        <v>0</v>
      </c>
      <c r="AE4" s="52"/>
      <c r="AF4" s="29">
        <f t="shared" si="3"/>
        <v>0</v>
      </c>
      <c r="AG4" s="29">
        <f t="shared" si="4"/>
        <v>0</v>
      </c>
      <c r="AH4" s="20">
        <f aca="true" t="shared" si="9" ref="AH4:AH25">AF4+AG4</f>
        <v>0</v>
      </c>
      <c r="AJ4" s="29">
        <f>R4+T4+V4</f>
        <v>0</v>
      </c>
      <c r="AK4" s="29">
        <f aca="true" t="shared" si="10" ref="AK4:AK25">S4+U4+W4</f>
        <v>0</v>
      </c>
      <c r="AL4" s="20">
        <f aca="true" t="shared" si="11" ref="AL4:AL25">AJ4+AK4</f>
        <v>0</v>
      </c>
      <c r="AN4" s="64">
        <f t="shared" si="5"/>
        <v>0</v>
      </c>
      <c r="AO4" s="64">
        <f t="shared" si="5"/>
        <v>0</v>
      </c>
      <c r="AP4" s="20">
        <f aca="true" t="shared" si="12" ref="AP4:AP25">AN4+AO4</f>
        <v>0</v>
      </c>
      <c r="AQ4" s="70">
        <f aca="true" t="shared" si="13" ref="AQ4:AQ25">(AP4*100)/178</f>
        <v>0</v>
      </c>
      <c r="AR4" s="53"/>
    </row>
    <row r="5" spans="1:44" ht="18" customHeight="1">
      <c r="A5" s="7">
        <f>'Asistencia Mensual'!A5</f>
        <v>3</v>
      </c>
      <c r="B5" s="11" t="str">
        <f>'Asistencia Mensual'!B5</f>
        <v>Piojo Cachondo</v>
      </c>
      <c r="C5" s="11" t="str">
        <f>'Asistencia Mensual'!C5</f>
        <v>Bartolomé</v>
      </c>
      <c r="D5" s="67">
        <f>'Septiembre-2012'!AN5</f>
        <v>0</v>
      </c>
      <c r="E5" s="67">
        <f>'Septiembre-2012'!AO5</f>
        <v>0</v>
      </c>
      <c r="F5" s="67">
        <f>'Octubre-2012'!AO5</f>
        <v>0</v>
      </c>
      <c r="G5" s="67">
        <f>'Octubre-2012'!AP5</f>
        <v>0</v>
      </c>
      <c r="H5" s="67">
        <f>'Noviembre-2012'!AN5</f>
        <v>0</v>
      </c>
      <c r="I5" s="67">
        <f>'Noviembre-2012'!AO5</f>
        <v>0</v>
      </c>
      <c r="J5" s="67">
        <f>'Diciembre-2012'!AN5</f>
        <v>0</v>
      </c>
      <c r="K5" s="67">
        <f>'Diciembre-2012'!AO5</f>
        <v>0</v>
      </c>
      <c r="L5" s="66">
        <f>'Enero-2013'!AO5</f>
        <v>0</v>
      </c>
      <c r="M5" s="66">
        <f>'Enero-2013'!AP5</f>
        <v>0</v>
      </c>
      <c r="N5" s="66">
        <f>'Febrero-2013'!AL5</f>
        <v>0</v>
      </c>
      <c r="O5" s="66">
        <f>'Febrero-2013'!AM5</f>
        <v>0</v>
      </c>
      <c r="P5" s="66">
        <f>'Marzo-2013'!AO5</f>
        <v>0</v>
      </c>
      <c r="Q5" s="66">
        <f>'Marzo-2013'!AP5</f>
        <v>0</v>
      </c>
      <c r="R5" s="68">
        <f>'Abril-2013'!AN5</f>
        <v>0</v>
      </c>
      <c r="S5" s="68">
        <f>'Abril-2013'!AO5</f>
        <v>0</v>
      </c>
      <c r="T5" s="68">
        <f>'Mayo-2013'!AO5</f>
        <v>0</v>
      </c>
      <c r="U5" s="68">
        <f>'Mayo-2013'!AP5</f>
        <v>0</v>
      </c>
      <c r="V5" s="68">
        <f>'Mayo-2013'!AO5</f>
        <v>0</v>
      </c>
      <c r="W5" s="68">
        <f>'Junio-2013'!AO5</f>
        <v>0</v>
      </c>
      <c r="X5" s="18">
        <f t="shared" si="6"/>
        <v>0</v>
      </c>
      <c r="Y5" s="19">
        <f t="shared" si="7"/>
        <v>0</v>
      </c>
      <c r="Z5" s="50">
        <f>X5+Y5</f>
        <v>0</v>
      </c>
      <c r="AA5" s="57"/>
      <c r="AB5" s="29">
        <f t="shared" si="0"/>
        <v>0</v>
      </c>
      <c r="AC5" s="29">
        <f t="shared" si="1"/>
        <v>0</v>
      </c>
      <c r="AD5" s="20">
        <f t="shared" si="2"/>
        <v>0</v>
      </c>
      <c r="AE5" s="52"/>
      <c r="AF5" s="29">
        <f t="shared" si="3"/>
        <v>0</v>
      </c>
      <c r="AG5" s="29">
        <f t="shared" si="4"/>
        <v>0</v>
      </c>
      <c r="AH5" s="20">
        <f t="shared" si="9"/>
        <v>0</v>
      </c>
      <c r="AJ5" s="29">
        <f>R5+T5+V5</f>
        <v>0</v>
      </c>
      <c r="AK5" s="29">
        <f t="shared" si="10"/>
        <v>0</v>
      </c>
      <c r="AL5" s="20">
        <f t="shared" si="11"/>
        <v>0</v>
      </c>
      <c r="AN5" s="64">
        <f t="shared" si="5"/>
        <v>0</v>
      </c>
      <c r="AO5" s="64">
        <f t="shared" si="5"/>
        <v>0</v>
      </c>
      <c r="AP5" s="20">
        <f t="shared" si="12"/>
        <v>0</v>
      </c>
      <c r="AQ5" s="70">
        <f t="shared" si="13"/>
        <v>0</v>
      </c>
      <c r="AR5" s="53"/>
    </row>
    <row r="6" spans="1:44" ht="18" customHeight="1">
      <c r="A6" s="7">
        <f>'Asistencia Mensual'!A6</f>
        <v>4</v>
      </c>
      <c r="B6" s="11" t="str">
        <f>'Asistencia Mensual'!B6</f>
        <v>Díaz González</v>
      </c>
      <c r="C6" s="11" t="str">
        <f>'Asistencia Mensual'!C6</f>
        <v>Pedro</v>
      </c>
      <c r="D6" s="67">
        <f>'Septiembre-2012'!AN6</f>
        <v>0</v>
      </c>
      <c r="E6" s="67">
        <f>'Septiembre-2012'!AO6</f>
        <v>0</v>
      </c>
      <c r="F6" s="67">
        <f>'Octubre-2012'!AO6</f>
        <v>0</v>
      </c>
      <c r="G6" s="67">
        <f>'Octubre-2012'!AP6</f>
        <v>0</v>
      </c>
      <c r="H6" s="67">
        <f>'Noviembre-2012'!AN6</f>
        <v>0</v>
      </c>
      <c r="I6" s="67">
        <f>'Noviembre-2012'!AO6</f>
        <v>0</v>
      </c>
      <c r="J6" s="67">
        <f>'Diciembre-2012'!AN6</f>
        <v>0</v>
      </c>
      <c r="K6" s="67">
        <f>'Diciembre-2012'!AO6</f>
        <v>0</v>
      </c>
      <c r="L6" s="66">
        <f>'Enero-2013'!AO6</f>
        <v>0</v>
      </c>
      <c r="M6" s="66">
        <f>'Enero-2013'!AP6</f>
        <v>0</v>
      </c>
      <c r="N6" s="66">
        <f>'Febrero-2013'!AL6</f>
        <v>0</v>
      </c>
      <c r="O6" s="66">
        <f>'Febrero-2013'!AM6</f>
        <v>0</v>
      </c>
      <c r="P6" s="66">
        <f>'Marzo-2013'!AO6</f>
        <v>0</v>
      </c>
      <c r="Q6" s="66">
        <f>'Marzo-2013'!AP6</f>
        <v>0</v>
      </c>
      <c r="R6" s="68">
        <f>'Abril-2013'!AN6</f>
        <v>0</v>
      </c>
      <c r="S6" s="68">
        <f>'Abril-2013'!AO6</f>
        <v>0</v>
      </c>
      <c r="T6" s="68">
        <f>'Mayo-2013'!AO6</f>
        <v>0</v>
      </c>
      <c r="U6" s="68">
        <f>'Mayo-2013'!AP6</f>
        <v>0</v>
      </c>
      <c r="V6" s="68">
        <f>'Mayo-2013'!AO6</f>
        <v>0</v>
      </c>
      <c r="W6" s="68">
        <f>'Junio-2013'!AO6</f>
        <v>0</v>
      </c>
      <c r="X6" s="18">
        <f t="shared" si="6"/>
        <v>0</v>
      </c>
      <c r="Y6" s="19">
        <f t="shared" si="7"/>
        <v>0</v>
      </c>
      <c r="Z6" s="50">
        <f t="shared" si="8"/>
        <v>0</v>
      </c>
      <c r="AA6" s="57"/>
      <c r="AB6" s="29">
        <f t="shared" si="0"/>
        <v>0</v>
      </c>
      <c r="AC6" s="29">
        <f t="shared" si="1"/>
        <v>0</v>
      </c>
      <c r="AD6" s="20">
        <f t="shared" si="2"/>
        <v>0</v>
      </c>
      <c r="AE6" s="52"/>
      <c r="AF6" s="29">
        <f t="shared" si="3"/>
        <v>0</v>
      </c>
      <c r="AG6" s="29">
        <f t="shared" si="4"/>
        <v>0</v>
      </c>
      <c r="AH6" s="20">
        <f t="shared" si="9"/>
        <v>0</v>
      </c>
      <c r="AJ6" s="29">
        <f>R6+T6+V6</f>
        <v>0</v>
      </c>
      <c r="AK6" s="29">
        <f t="shared" si="10"/>
        <v>0</v>
      </c>
      <c r="AL6" s="20">
        <f t="shared" si="11"/>
        <v>0</v>
      </c>
      <c r="AN6" s="64">
        <f t="shared" si="5"/>
        <v>0</v>
      </c>
      <c r="AO6" s="64">
        <f t="shared" si="5"/>
        <v>0</v>
      </c>
      <c r="AP6" s="20">
        <f t="shared" si="12"/>
        <v>0</v>
      </c>
      <c r="AQ6" s="70">
        <f t="shared" si="13"/>
        <v>0</v>
      </c>
      <c r="AR6" s="53"/>
    </row>
    <row r="7" spans="1:44" ht="18" customHeight="1">
      <c r="A7" s="7">
        <f>'Asistencia Mensual'!A7</f>
        <v>5</v>
      </c>
      <c r="B7" s="34" t="str">
        <f>'Asistencia Mensual'!B7</f>
        <v>Hernández Gutiérrez</v>
      </c>
      <c r="C7" s="34" t="str">
        <f>'Asistencia Mensual'!C7</f>
        <v>Herminia</v>
      </c>
      <c r="D7" s="67">
        <f>'Septiembre-2012'!AN7</f>
        <v>0</v>
      </c>
      <c r="E7" s="67">
        <f>'Septiembre-2012'!AO7</f>
        <v>0</v>
      </c>
      <c r="F7" s="67">
        <f>'Octubre-2012'!AO7</f>
        <v>0</v>
      </c>
      <c r="G7" s="67">
        <f>'Octubre-2012'!AP7</f>
        <v>0</v>
      </c>
      <c r="H7" s="67">
        <f>'Noviembre-2012'!AN7</f>
        <v>0</v>
      </c>
      <c r="I7" s="67">
        <f>'Noviembre-2012'!AO7</f>
        <v>0</v>
      </c>
      <c r="J7" s="67">
        <f>'Diciembre-2012'!AN7</f>
        <v>0</v>
      </c>
      <c r="K7" s="67">
        <f>'Diciembre-2012'!AO7</f>
        <v>0</v>
      </c>
      <c r="L7" s="66">
        <f>'Enero-2013'!AO7</f>
        <v>0</v>
      </c>
      <c r="M7" s="66">
        <f>'Enero-2013'!AP7</f>
        <v>0</v>
      </c>
      <c r="N7" s="66">
        <f>'Febrero-2013'!AL7</f>
        <v>0</v>
      </c>
      <c r="O7" s="66">
        <f>'Febrero-2013'!AM7</f>
        <v>0</v>
      </c>
      <c r="P7" s="66">
        <f>'Marzo-2013'!AO7</f>
        <v>0</v>
      </c>
      <c r="Q7" s="66">
        <f>'Marzo-2013'!AP7</f>
        <v>0</v>
      </c>
      <c r="R7" s="68">
        <f>'Abril-2013'!AN7</f>
        <v>0</v>
      </c>
      <c r="S7" s="68">
        <f>'Abril-2013'!AO7</f>
        <v>0</v>
      </c>
      <c r="T7" s="68">
        <f>'Mayo-2013'!AO7</f>
        <v>0</v>
      </c>
      <c r="U7" s="68">
        <f>'Mayo-2013'!AP7</f>
        <v>0</v>
      </c>
      <c r="V7" s="68">
        <f>'Mayo-2013'!AO7</f>
        <v>0</v>
      </c>
      <c r="W7" s="68">
        <f>'Junio-2013'!AO7</f>
        <v>0</v>
      </c>
      <c r="X7" s="18">
        <f t="shared" si="6"/>
        <v>0</v>
      </c>
      <c r="Y7" s="19">
        <f t="shared" si="7"/>
        <v>0</v>
      </c>
      <c r="Z7" s="50">
        <f t="shared" si="8"/>
        <v>0</v>
      </c>
      <c r="AA7" s="60"/>
      <c r="AB7" s="29">
        <f t="shared" si="0"/>
        <v>0</v>
      </c>
      <c r="AC7" s="29">
        <f t="shared" si="1"/>
        <v>0</v>
      </c>
      <c r="AD7" s="20">
        <f t="shared" si="2"/>
        <v>0</v>
      </c>
      <c r="AE7" s="61"/>
      <c r="AF7" s="29">
        <f t="shared" si="3"/>
        <v>0</v>
      </c>
      <c r="AG7" s="29">
        <f t="shared" si="4"/>
        <v>0</v>
      </c>
      <c r="AH7" s="20">
        <f t="shared" si="9"/>
        <v>0</v>
      </c>
      <c r="AI7" s="63">
        <f>(AH7*100)/AH1</f>
        <v>0</v>
      </c>
      <c r="AJ7" s="29">
        <f>R7+T7+V7</f>
        <v>0</v>
      </c>
      <c r="AK7" s="29">
        <f>S7+U7+W7</f>
        <v>0</v>
      </c>
      <c r="AL7" s="20">
        <f t="shared" si="11"/>
        <v>0</v>
      </c>
      <c r="AN7" s="64">
        <f>AB7+AF7+AJ7</f>
        <v>0</v>
      </c>
      <c r="AO7" s="64">
        <f>AC7+AG7+AK7</f>
        <v>0</v>
      </c>
      <c r="AP7" s="20">
        <f>AN7+AO7</f>
        <v>0</v>
      </c>
      <c r="AQ7" s="70">
        <f>(AP7*100)/178</f>
        <v>0</v>
      </c>
      <c r="AR7" s="53"/>
    </row>
    <row r="8" spans="1:44" ht="18" customHeight="1">
      <c r="A8" s="7">
        <f>'Asistencia Mensual'!A8</f>
        <v>6</v>
      </c>
      <c r="B8" s="12" t="str">
        <f>'Asistencia Mensual'!B8</f>
        <v>Jiménez Carreño</v>
      </c>
      <c r="C8" s="13" t="str">
        <f>'Asistencia Mensual'!C8</f>
        <v>Bartolomé</v>
      </c>
      <c r="D8" s="67">
        <f>'Septiembre-2012'!AN8</f>
        <v>0</v>
      </c>
      <c r="E8" s="67">
        <f>'Septiembre-2012'!AO8</f>
        <v>0</v>
      </c>
      <c r="F8" s="67">
        <f>'Octubre-2012'!AO8</f>
        <v>0</v>
      </c>
      <c r="G8" s="67">
        <f>'Octubre-2012'!AP8</f>
        <v>0</v>
      </c>
      <c r="H8" s="67">
        <f>'Noviembre-2012'!AN8</f>
        <v>0</v>
      </c>
      <c r="I8" s="67">
        <f>'Noviembre-2012'!AO8</f>
        <v>0</v>
      </c>
      <c r="J8" s="67">
        <f>'Diciembre-2012'!AN8</f>
        <v>0</v>
      </c>
      <c r="K8" s="67">
        <f>'Diciembre-2012'!AO8</f>
        <v>0</v>
      </c>
      <c r="L8" s="66">
        <f>'Enero-2013'!AO8</f>
        <v>0</v>
      </c>
      <c r="M8" s="66">
        <f>'Enero-2013'!AP8</f>
        <v>0</v>
      </c>
      <c r="N8" s="66">
        <f>'Febrero-2013'!AL8</f>
        <v>0</v>
      </c>
      <c r="O8" s="66">
        <f>'Febrero-2013'!AM8</f>
        <v>0</v>
      </c>
      <c r="P8" s="66">
        <f>'Marzo-2013'!AO8</f>
        <v>0</v>
      </c>
      <c r="Q8" s="66">
        <f>'Marzo-2013'!AP8</f>
        <v>0</v>
      </c>
      <c r="R8" s="68">
        <f>'Abril-2013'!AN8</f>
        <v>0</v>
      </c>
      <c r="S8" s="68">
        <f>'Abril-2013'!AO8</f>
        <v>0</v>
      </c>
      <c r="T8" s="68">
        <f>'Mayo-2013'!AO8</f>
        <v>0</v>
      </c>
      <c r="U8" s="68">
        <f>'Mayo-2013'!AP8</f>
        <v>0</v>
      </c>
      <c r="V8" s="68">
        <f>'Mayo-2013'!AO8</f>
        <v>0</v>
      </c>
      <c r="W8" s="68">
        <f>'Junio-2013'!AO8</f>
        <v>0</v>
      </c>
      <c r="X8" s="18">
        <f t="shared" si="6"/>
        <v>0</v>
      </c>
      <c r="Y8" s="19">
        <f t="shared" si="7"/>
        <v>0</v>
      </c>
      <c r="Z8" s="50">
        <f t="shared" si="8"/>
        <v>0</v>
      </c>
      <c r="AA8" s="57"/>
      <c r="AB8" s="29">
        <f t="shared" si="0"/>
        <v>0</v>
      </c>
      <c r="AC8" s="29">
        <f t="shared" si="1"/>
        <v>0</v>
      </c>
      <c r="AD8" s="20">
        <f t="shared" si="2"/>
        <v>0</v>
      </c>
      <c r="AE8" s="52"/>
      <c r="AF8" s="29">
        <f t="shared" si="3"/>
        <v>0</v>
      </c>
      <c r="AG8" s="29">
        <f t="shared" si="4"/>
        <v>0</v>
      </c>
      <c r="AH8" s="20">
        <f t="shared" si="9"/>
        <v>0</v>
      </c>
      <c r="AJ8" s="29">
        <f aca="true" t="shared" si="14" ref="AJ8:AJ25">R8+T8+V8</f>
        <v>0</v>
      </c>
      <c r="AK8" s="29">
        <f t="shared" si="10"/>
        <v>0</v>
      </c>
      <c r="AL8" s="20">
        <f t="shared" si="11"/>
        <v>0</v>
      </c>
      <c r="AN8" s="29">
        <f aca="true" t="shared" si="15" ref="AN8:AN25">AB8+AF8+AJ8</f>
        <v>0</v>
      </c>
      <c r="AO8" s="29">
        <f aca="true" t="shared" si="16" ref="AO8:AO25">AC8+AG8+AK8</f>
        <v>0</v>
      </c>
      <c r="AP8" s="20">
        <f t="shared" si="12"/>
        <v>0</v>
      </c>
      <c r="AQ8" s="70">
        <f t="shared" si="13"/>
        <v>0</v>
      </c>
      <c r="AR8" s="53"/>
    </row>
    <row r="9" spans="1:43" ht="18" customHeight="1">
      <c r="A9" s="7">
        <f>'Asistencia Mensual'!A9</f>
        <v>7</v>
      </c>
      <c r="B9" s="11" t="str">
        <f>'Asistencia Mensual'!B9</f>
        <v>Jiménez Carreño</v>
      </c>
      <c r="C9" s="11" t="str">
        <f>'Asistencia Mensual'!C9</f>
        <v>José</v>
      </c>
      <c r="D9" s="67">
        <f>'Septiembre-2012'!AN9</f>
        <v>0</v>
      </c>
      <c r="E9" s="67">
        <f>'Septiembre-2012'!AO9</f>
        <v>0</v>
      </c>
      <c r="F9" s="67">
        <f>'Octubre-2012'!AO9</f>
        <v>0</v>
      </c>
      <c r="G9" s="67">
        <f>'Octubre-2012'!AP9</f>
        <v>0</v>
      </c>
      <c r="H9" s="67">
        <f>'Noviembre-2012'!AN9</f>
        <v>0</v>
      </c>
      <c r="I9" s="67">
        <f>'Noviembre-2012'!AO9</f>
        <v>0</v>
      </c>
      <c r="J9" s="67">
        <f>'Diciembre-2012'!AN9</f>
        <v>0</v>
      </c>
      <c r="K9" s="67">
        <f>'Diciembre-2012'!AO9</f>
        <v>0</v>
      </c>
      <c r="L9" s="66">
        <f>'Enero-2013'!AO9</f>
        <v>0</v>
      </c>
      <c r="M9" s="66">
        <f>'Enero-2013'!AP9</f>
        <v>0</v>
      </c>
      <c r="N9" s="66">
        <f>'Febrero-2013'!AL9</f>
        <v>0</v>
      </c>
      <c r="O9" s="66">
        <f>'Febrero-2013'!AM9</f>
        <v>0</v>
      </c>
      <c r="P9" s="66">
        <f>'Marzo-2013'!AO9</f>
        <v>0</v>
      </c>
      <c r="Q9" s="66">
        <f>'Marzo-2013'!AP9</f>
        <v>0</v>
      </c>
      <c r="R9" s="68">
        <f>'Abril-2013'!AN9</f>
        <v>0</v>
      </c>
      <c r="S9" s="68">
        <f>'Abril-2013'!AO9</f>
        <v>0</v>
      </c>
      <c r="T9" s="68">
        <f>'Mayo-2013'!AO9</f>
        <v>0</v>
      </c>
      <c r="U9" s="68">
        <f>'Mayo-2013'!AP9</f>
        <v>0</v>
      </c>
      <c r="V9" s="68">
        <f>'Mayo-2013'!AO9</f>
        <v>0</v>
      </c>
      <c r="W9" s="68">
        <f>'Junio-2013'!AO9</f>
        <v>0</v>
      </c>
      <c r="X9" s="18">
        <f t="shared" si="6"/>
        <v>0</v>
      </c>
      <c r="Y9" s="19">
        <f t="shared" si="7"/>
        <v>0</v>
      </c>
      <c r="Z9" s="50">
        <f t="shared" si="8"/>
        <v>0</v>
      </c>
      <c r="AA9" s="57"/>
      <c r="AB9" s="29">
        <f t="shared" si="0"/>
        <v>0</v>
      </c>
      <c r="AC9" s="29">
        <f t="shared" si="1"/>
        <v>0</v>
      </c>
      <c r="AD9" s="20">
        <f t="shared" si="2"/>
        <v>0</v>
      </c>
      <c r="AE9" s="52"/>
      <c r="AF9" s="29">
        <f t="shared" si="3"/>
        <v>0</v>
      </c>
      <c r="AG9" s="29">
        <f t="shared" si="4"/>
        <v>0</v>
      </c>
      <c r="AH9" s="20">
        <f t="shared" si="9"/>
        <v>0</v>
      </c>
      <c r="AJ9" s="29">
        <f t="shared" si="14"/>
        <v>0</v>
      </c>
      <c r="AK9" s="29">
        <f t="shared" si="10"/>
        <v>0</v>
      </c>
      <c r="AL9" s="20">
        <f t="shared" si="11"/>
        <v>0</v>
      </c>
      <c r="AN9" s="29">
        <f t="shared" si="15"/>
        <v>0</v>
      </c>
      <c r="AO9" s="29">
        <f t="shared" si="16"/>
        <v>0</v>
      </c>
      <c r="AP9" s="20">
        <f t="shared" si="12"/>
        <v>0</v>
      </c>
      <c r="AQ9" s="70">
        <f t="shared" si="13"/>
        <v>0</v>
      </c>
    </row>
    <row r="10" spans="1:43" ht="18" customHeight="1">
      <c r="A10" s="7">
        <f>'Asistencia Mensual'!A10</f>
        <v>8</v>
      </c>
      <c r="B10" s="11" t="str">
        <f>'Asistencia Mensual'!B10</f>
        <v>Morales Hernán</v>
      </c>
      <c r="C10" s="11" t="str">
        <f>'Asistencia Mensual'!C10</f>
        <v>Concepción</v>
      </c>
      <c r="D10" s="67">
        <f>'Septiembre-2012'!AN10</f>
        <v>0</v>
      </c>
      <c r="E10" s="67">
        <f>'Septiembre-2012'!AO10</f>
        <v>0</v>
      </c>
      <c r="F10" s="67">
        <f>'Octubre-2012'!AO10</f>
        <v>0</v>
      </c>
      <c r="G10" s="67">
        <f>'Octubre-2012'!AP10</f>
        <v>0</v>
      </c>
      <c r="H10" s="67">
        <f>'Noviembre-2012'!AN10</f>
        <v>0</v>
      </c>
      <c r="I10" s="67">
        <f>'Noviembre-2012'!AO10</f>
        <v>0</v>
      </c>
      <c r="J10" s="67">
        <f>'Diciembre-2012'!AN10</f>
        <v>0</v>
      </c>
      <c r="K10" s="67">
        <f>'Diciembre-2012'!AO10</f>
        <v>0</v>
      </c>
      <c r="L10" s="66">
        <f>'Enero-2013'!AO10</f>
        <v>0</v>
      </c>
      <c r="M10" s="66">
        <f>'Enero-2013'!AP10</f>
        <v>0</v>
      </c>
      <c r="N10" s="66">
        <f>'Febrero-2013'!AL10</f>
        <v>0</v>
      </c>
      <c r="O10" s="66">
        <f>'Febrero-2013'!AM10</f>
        <v>0</v>
      </c>
      <c r="P10" s="66">
        <f>'Marzo-2013'!AO10</f>
        <v>0</v>
      </c>
      <c r="Q10" s="66">
        <f>'Marzo-2013'!AP10</f>
        <v>0</v>
      </c>
      <c r="R10" s="68">
        <f>'Abril-2013'!AN10</f>
        <v>0</v>
      </c>
      <c r="S10" s="68">
        <f>'Abril-2013'!AO10</f>
        <v>0</v>
      </c>
      <c r="T10" s="68">
        <f>'Mayo-2013'!AO10</f>
        <v>0</v>
      </c>
      <c r="U10" s="68">
        <f>'Mayo-2013'!AP10</f>
        <v>0</v>
      </c>
      <c r="V10" s="68">
        <f>'Mayo-2013'!AO10</f>
        <v>0</v>
      </c>
      <c r="W10" s="68">
        <f>'Junio-2013'!AO10</f>
        <v>0</v>
      </c>
      <c r="X10" s="18">
        <f t="shared" si="6"/>
        <v>0</v>
      </c>
      <c r="Y10" s="19">
        <f t="shared" si="7"/>
        <v>0</v>
      </c>
      <c r="Z10" s="50">
        <f t="shared" si="8"/>
        <v>0</v>
      </c>
      <c r="AA10" s="57"/>
      <c r="AB10" s="29">
        <f t="shared" si="0"/>
        <v>0</v>
      </c>
      <c r="AC10" s="29">
        <f t="shared" si="1"/>
        <v>0</v>
      </c>
      <c r="AD10" s="20">
        <f t="shared" si="2"/>
        <v>0</v>
      </c>
      <c r="AE10" s="52"/>
      <c r="AF10" s="29">
        <f t="shared" si="3"/>
        <v>0</v>
      </c>
      <c r="AG10" s="29">
        <f t="shared" si="4"/>
        <v>0</v>
      </c>
      <c r="AH10" s="20">
        <f t="shared" si="9"/>
        <v>0</v>
      </c>
      <c r="AJ10" s="29">
        <f t="shared" si="14"/>
        <v>0</v>
      </c>
      <c r="AK10" s="29">
        <f t="shared" si="10"/>
        <v>0</v>
      </c>
      <c r="AL10" s="20">
        <f t="shared" si="11"/>
        <v>0</v>
      </c>
      <c r="AN10" s="29">
        <f t="shared" si="15"/>
        <v>0</v>
      </c>
      <c r="AO10" s="29">
        <f t="shared" si="16"/>
        <v>0</v>
      </c>
      <c r="AP10" s="20">
        <f t="shared" si="12"/>
        <v>0</v>
      </c>
      <c r="AQ10" s="70">
        <f t="shared" si="13"/>
        <v>0</v>
      </c>
    </row>
    <row r="11" spans="1:43" ht="18" customHeight="1">
      <c r="A11" s="7">
        <f>'Asistencia Mensual'!A11</f>
        <v>9</v>
      </c>
      <c r="B11" s="11" t="str">
        <f>'Asistencia Mensual'!B11</f>
        <v>Nuez Barreto</v>
      </c>
      <c r="C11" s="11" t="str">
        <f>'Asistencia Mensual'!C11</f>
        <v>Ramón</v>
      </c>
      <c r="D11" s="67">
        <f>'Septiembre-2012'!AN11</f>
        <v>0</v>
      </c>
      <c r="E11" s="67">
        <f>'Septiembre-2012'!AO11</f>
        <v>0</v>
      </c>
      <c r="F11" s="67">
        <f>'Octubre-2012'!AO11</f>
        <v>0</v>
      </c>
      <c r="G11" s="67">
        <f>'Octubre-2012'!AP11</f>
        <v>0</v>
      </c>
      <c r="H11" s="67">
        <f>'Noviembre-2012'!AN11</f>
        <v>0</v>
      </c>
      <c r="I11" s="67">
        <f>'Noviembre-2012'!AO11</f>
        <v>0</v>
      </c>
      <c r="J11" s="67">
        <f>'Diciembre-2012'!AN11</f>
        <v>0</v>
      </c>
      <c r="K11" s="67">
        <f>'Diciembre-2012'!AO11</f>
        <v>0</v>
      </c>
      <c r="L11" s="66">
        <f>'Enero-2013'!AO11</f>
        <v>0</v>
      </c>
      <c r="M11" s="66">
        <f>'Enero-2013'!AP11</f>
        <v>0</v>
      </c>
      <c r="N11" s="66">
        <f>'Febrero-2013'!AL11</f>
        <v>0</v>
      </c>
      <c r="O11" s="66">
        <f>'Febrero-2013'!AM11</f>
        <v>0</v>
      </c>
      <c r="P11" s="66">
        <f>'Marzo-2013'!AO11</f>
        <v>0</v>
      </c>
      <c r="Q11" s="66">
        <f>'Marzo-2013'!AP11</f>
        <v>0</v>
      </c>
      <c r="R11" s="68">
        <f>'Abril-2013'!AN11</f>
        <v>0</v>
      </c>
      <c r="S11" s="68">
        <f>'Abril-2013'!AO11</f>
        <v>0</v>
      </c>
      <c r="T11" s="68">
        <f>'Mayo-2013'!AO11</f>
        <v>0</v>
      </c>
      <c r="U11" s="68">
        <f>'Mayo-2013'!AP11</f>
        <v>0</v>
      </c>
      <c r="V11" s="68">
        <f>'Mayo-2013'!AO11</f>
        <v>0</v>
      </c>
      <c r="W11" s="68">
        <f>'Junio-2013'!AO11</f>
        <v>0</v>
      </c>
      <c r="X11" s="18">
        <f t="shared" si="6"/>
        <v>0</v>
      </c>
      <c r="Y11" s="19">
        <f t="shared" si="7"/>
        <v>0</v>
      </c>
      <c r="Z11" s="50">
        <f t="shared" si="8"/>
        <v>0</v>
      </c>
      <c r="AA11" s="57"/>
      <c r="AB11" s="29">
        <f t="shared" si="0"/>
        <v>0</v>
      </c>
      <c r="AC11" s="29">
        <f t="shared" si="1"/>
        <v>0</v>
      </c>
      <c r="AD11" s="20">
        <f t="shared" si="2"/>
        <v>0</v>
      </c>
      <c r="AE11" s="52"/>
      <c r="AF11" s="29">
        <f t="shared" si="3"/>
        <v>0</v>
      </c>
      <c r="AG11" s="29">
        <f t="shared" si="4"/>
        <v>0</v>
      </c>
      <c r="AH11" s="20">
        <f t="shared" si="9"/>
        <v>0</v>
      </c>
      <c r="AJ11" s="29">
        <f t="shared" si="14"/>
        <v>0</v>
      </c>
      <c r="AK11" s="29">
        <f t="shared" si="10"/>
        <v>0</v>
      </c>
      <c r="AL11" s="20">
        <f t="shared" si="11"/>
        <v>0</v>
      </c>
      <c r="AN11" s="64">
        <f t="shared" si="15"/>
        <v>0</v>
      </c>
      <c r="AO11" s="64">
        <f t="shared" si="16"/>
        <v>0</v>
      </c>
      <c r="AP11" s="20">
        <f t="shared" si="12"/>
        <v>0</v>
      </c>
      <c r="AQ11" s="70">
        <f t="shared" si="13"/>
        <v>0</v>
      </c>
    </row>
    <row r="12" spans="1:43" ht="18" customHeight="1">
      <c r="A12" s="7">
        <f>'Asistencia Mensual'!A12</f>
        <v>10</v>
      </c>
      <c r="B12" s="11"/>
      <c r="C12" s="11"/>
      <c r="D12" s="67">
        <f>'Septiembre-2012'!AN12</f>
        <v>0</v>
      </c>
      <c r="E12" s="67">
        <f>'Septiembre-2012'!AO12</f>
        <v>0</v>
      </c>
      <c r="F12" s="67">
        <f>'Octubre-2012'!AO12</f>
        <v>0</v>
      </c>
      <c r="G12" s="67">
        <f>'Octubre-2012'!AP12</f>
        <v>0</v>
      </c>
      <c r="H12" s="67">
        <f>'Noviembre-2012'!AN12</f>
        <v>0</v>
      </c>
      <c r="I12" s="67">
        <f>'Noviembre-2012'!AO12</f>
        <v>0</v>
      </c>
      <c r="J12" s="67">
        <f>'Diciembre-2012'!AN12</f>
        <v>0</v>
      </c>
      <c r="K12" s="67">
        <f>'Diciembre-2012'!AO12</f>
        <v>0</v>
      </c>
      <c r="L12" s="66">
        <f>'Enero-2013'!AO12</f>
        <v>0</v>
      </c>
      <c r="M12" s="66">
        <f>'Enero-2013'!AP12</f>
        <v>0</v>
      </c>
      <c r="N12" s="66">
        <f>'Febrero-2013'!AL12</f>
        <v>0</v>
      </c>
      <c r="O12" s="66">
        <f>'Febrero-2013'!AM12</f>
        <v>0</v>
      </c>
      <c r="P12" s="66">
        <f>'Marzo-2013'!AO12</f>
        <v>0</v>
      </c>
      <c r="Q12" s="66">
        <f>'Marzo-2013'!AP12</f>
        <v>0</v>
      </c>
      <c r="R12" s="68">
        <f>'Abril-2013'!AN12</f>
        <v>0</v>
      </c>
      <c r="S12" s="68">
        <f>'Abril-2013'!AO12</f>
        <v>0</v>
      </c>
      <c r="T12" s="68">
        <f>'Mayo-2013'!AO12</f>
        <v>0</v>
      </c>
      <c r="U12" s="68">
        <f>'Mayo-2013'!AP12</f>
        <v>0</v>
      </c>
      <c r="V12" s="68">
        <f>'Mayo-2013'!AO12</f>
        <v>0</v>
      </c>
      <c r="W12" s="68">
        <f>'Junio-2013'!AO12</f>
        <v>0</v>
      </c>
      <c r="X12" s="18"/>
      <c r="Y12" s="19"/>
      <c r="Z12" s="50"/>
      <c r="AA12" s="57"/>
      <c r="AB12" s="29"/>
      <c r="AC12" s="29"/>
      <c r="AD12" s="20"/>
      <c r="AE12" s="52"/>
      <c r="AF12" s="29"/>
      <c r="AG12" s="29"/>
      <c r="AH12" s="20"/>
      <c r="AJ12" s="29"/>
      <c r="AK12" s="29"/>
      <c r="AL12" s="20"/>
      <c r="AN12" s="64"/>
      <c r="AO12" s="64"/>
      <c r="AP12" s="20"/>
      <c r="AQ12" s="70"/>
    </row>
    <row r="13" spans="1:43" ht="18" customHeight="1">
      <c r="A13" s="7">
        <f>'Asistencia Mensual'!A13</f>
        <v>11</v>
      </c>
      <c r="B13" s="11">
        <f>'Asistencia Mensual'!B13</f>
        <v>0</v>
      </c>
      <c r="C13" s="11">
        <f>'Asistencia Mensual'!C13</f>
        <v>0</v>
      </c>
      <c r="D13" s="67">
        <f>'Septiembre-2012'!AN13</f>
        <v>0</v>
      </c>
      <c r="E13" s="67">
        <f>'Septiembre-2012'!AO13</f>
        <v>0</v>
      </c>
      <c r="F13" s="67">
        <f>'Octubre-2012'!AO13</f>
        <v>0</v>
      </c>
      <c r="G13" s="67">
        <f>'Octubre-2012'!AP13</f>
        <v>0</v>
      </c>
      <c r="H13" s="67">
        <f>'Noviembre-2012'!AN13</f>
        <v>0</v>
      </c>
      <c r="I13" s="67">
        <f>'Noviembre-2012'!AO13</f>
        <v>0</v>
      </c>
      <c r="J13" s="67">
        <f>'Diciembre-2012'!AN13</f>
        <v>0</v>
      </c>
      <c r="K13" s="67">
        <f>'Diciembre-2012'!AO13</f>
        <v>0</v>
      </c>
      <c r="L13" s="66">
        <f>'Enero-2013'!AO13</f>
        <v>0</v>
      </c>
      <c r="M13" s="66">
        <f>'Enero-2013'!AP13</f>
        <v>0</v>
      </c>
      <c r="N13" s="66">
        <f>'Febrero-2013'!AL13</f>
        <v>0</v>
      </c>
      <c r="O13" s="66">
        <f>'Febrero-2013'!AM13</f>
        <v>0</v>
      </c>
      <c r="P13" s="66">
        <f>'Marzo-2013'!AO13</f>
        <v>0</v>
      </c>
      <c r="Q13" s="66">
        <f>'Marzo-2013'!AP13</f>
        <v>0</v>
      </c>
      <c r="R13" s="68">
        <f>'Abril-2013'!AN13</f>
        <v>0</v>
      </c>
      <c r="S13" s="68">
        <f>'Abril-2013'!AO13</f>
        <v>0</v>
      </c>
      <c r="T13" s="68">
        <f>'Mayo-2013'!AO13</f>
        <v>0</v>
      </c>
      <c r="U13" s="68">
        <f>'Mayo-2013'!AP13</f>
        <v>0</v>
      </c>
      <c r="V13" s="68">
        <f>'Mayo-2013'!AO13</f>
        <v>0</v>
      </c>
      <c r="W13" s="68">
        <f>'Junio-2013'!AO13</f>
        <v>0</v>
      </c>
      <c r="X13" s="18">
        <f t="shared" si="6"/>
        <v>0</v>
      </c>
      <c r="Y13" s="19">
        <f t="shared" si="7"/>
        <v>0</v>
      </c>
      <c r="Z13" s="50">
        <f>X13+Y13</f>
        <v>0</v>
      </c>
      <c r="AA13" s="57"/>
      <c r="AB13" s="29">
        <f t="shared" si="0"/>
        <v>0</v>
      </c>
      <c r="AC13" s="29">
        <f t="shared" si="1"/>
        <v>0</v>
      </c>
      <c r="AD13" s="20">
        <f t="shared" si="2"/>
        <v>0</v>
      </c>
      <c r="AE13" s="52"/>
      <c r="AF13" s="29">
        <f t="shared" si="3"/>
        <v>0</v>
      </c>
      <c r="AG13" s="29">
        <f t="shared" si="4"/>
        <v>0</v>
      </c>
      <c r="AH13" s="20">
        <f>AF13+AG13</f>
        <v>0</v>
      </c>
      <c r="AJ13" s="29">
        <f t="shared" si="14"/>
        <v>0</v>
      </c>
      <c r="AK13" s="29">
        <f t="shared" si="10"/>
        <v>0</v>
      </c>
      <c r="AL13" s="20">
        <f>AJ13+AK13</f>
        <v>0</v>
      </c>
      <c r="AN13" s="64">
        <f t="shared" si="15"/>
        <v>0</v>
      </c>
      <c r="AO13" s="64">
        <f t="shared" si="16"/>
        <v>0</v>
      </c>
      <c r="AP13" s="20">
        <f>AN13+AO13</f>
        <v>0</v>
      </c>
      <c r="AQ13" s="70">
        <f t="shared" si="13"/>
        <v>0</v>
      </c>
    </row>
    <row r="14" spans="1:43" ht="18" customHeight="1">
      <c r="A14" s="7">
        <f>'Asistencia Mensual'!A14</f>
        <v>12</v>
      </c>
      <c r="B14" s="11">
        <f>'Asistencia Mensual'!B14</f>
        <v>0</v>
      </c>
      <c r="C14" s="11">
        <f>'Asistencia Mensual'!C14</f>
        <v>0</v>
      </c>
      <c r="D14" s="67">
        <f>'Septiembre-2012'!AN14</f>
        <v>0</v>
      </c>
      <c r="E14" s="67">
        <f>'Septiembre-2012'!AO14</f>
        <v>0</v>
      </c>
      <c r="F14" s="67">
        <f>'Octubre-2012'!AO14</f>
        <v>0</v>
      </c>
      <c r="G14" s="67">
        <f>'Octubre-2012'!AP14</f>
        <v>0</v>
      </c>
      <c r="H14" s="67">
        <f>'Noviembre-2012'!AN14</f>
        <v>0</v>
      </c>
      <c r="I14" s="67">
        <f>'Noviembre-2012'!AO14</f>
        <v>0</v>
      </c>
      <c r="J14" s="67">
        <f>'Diciembre-2012'!AN14</f>
        <v>0</v>
      </c>
      <c r="K14" s="67">
        <f>'Diciembre-2012'!AO14</f>
        <v>0</v>
      </c>
      <c r="L14" s="66">
        <f>'Enero-2013'!AO14</f>
        <v>0</v>
      </c>
      <c r="M14" s="66">
        <f>'Enero-2013'!AP14</f>
        <v>0</v>
      </c>
      <c r="N14" s="66">
        <f>'Febrero-2013'!AL14</f>
        <v>0</v>
      </c>
      <c r="O14" s="66">
        <f>'Febrero-2013'!AM14</f>
        <v>0</v>
      </c>
      <c r="P14" s="66">
        <f>'Marzo-2013'!AO14</f>
        <v>0</v>
      </c>
      <c r="Q14" s="66">
        <f>'Marzo-2013'!AP14</f>
        <v>0</v>
      </c>
      <c r="R14" s="68">
        <f>'Abril-2013'!AN14</f>
        <v>0</v>
      </c>
      <c r="S14" s="68">
        <f>'Abril-2013'!AO14</f>
        <v>0</v>
      </c>
      <c r="T14" s="68">
        <f>'Mayo-2013'!AO14</f>
        <v>0</v>
      </c>
      <c r="U14" s="68">
        <f>'Mayo-2013'!AP14</f>
        <v>0</v>
      </c>
      <c r="V14" s="68">
        <f>'Mayo-2013'!AO14</f>
        <v>0</v>
      </c>
      <c r="W14" s="68">
        <f>'Junio-2013'!AO14</f>
        <v>0</v>
      </c>
      <c r="X14" s="18">
        <f t="shared" si="6"/>
        <v>0</v>
      </c>
      <c r="Y14" s="19">
        <f t="shared" si="7"/>
        <v>0</v>
      </c>
      <c r="Z14" s="50">
        <f t="shared" si="8"/>
        <v>0</v>
      </c>
      <c r="AA14" s="57"/>
      <c r="AB14" s="29">
        <f t="shared" si="0"/>
        <v>0</v>
      </c>
      <c r="AC14" s="29">
        <f t="shared" si="1"/>
        <v>0</v>
      </c>
      <c r="AD14" s="20">
        <f aca="true" t="shared" si="17" ref="AD14:AD25">AB14+AC14</f>
        <v>0</v>
      </c>
      <c r="AE14" s="52"/>
      <c r="AF14" s="29">
        <f t="shared" si="3"/>
        <v>0</v>
      </c>
      <c r="AG14" s="29">
        <f t="shared" si="4"/>
        <v>0</v>
      </c>
      <c r="AH14" s="20">
        <f t="shared" si="9"/>
        <v>0</v>
      </c>
      <c r="AJ14" s="29">
        <f t="shared" si="14"/>
        <v>0</v>
      </c>
      <c r="AK14" s="29">
        <f t="shared" si="10"/>
        <v>0</v>
      </c>
      <c r="AL14" s="20">
        <f t="shared" si="11"/>
        <v>0</v>
      </c>
      <c r="AN14" s="64">
        <f t="shared" si="15"/>
        <v>0</v>
      </c>
      <c r="AO14" s="64">
        <f t="shared" si="16"/>
        <v>0</v>
      </c>
      <c r="AP14" s="20">
        <f t="shared" si="12"/>
        <v>0</v>
      </c>
      <c r="AQ14" s="70">
        <f t="shared" si="13"/>
        <v>0</v>
      </c>
    </row>
    <row r="15" spans="1:43" ht="18" customHeight="1">
      <c r="A15" s="7">
        <f>'Asistencia Mensual'!A15</f>
        <v>13</v>
      </c>
      <c r="B15" s="11">
        <f>'Asistencia Mensual'!B15</f>
        <v>0</v>
      </c>
      <c r="C15" s="11">
        <f>'Asistencia Mensual'!C15</f>
        <v>0</v>
      </c>
      <c r="D15" s="67">
        <f>'Septiembre-2012'!AN15</f>
        <v>0</v>
      </c>
      <c r="E15" s="67">
        <f>'Septiembre-2012'!AO15</f>
        <v>0</v>
      </c>
      <c r="F15" s="67">
        <f>'Octubre-2012'!AO15</f>
        <v>0</v>
      </c>
      <c r="G15" s="67">
        <f>'Octubre-2012'!AP15</f>
        <v>0</v>
      </c>
      <c r="H15" s="67">
        <f>'Noviembre-2012'!AN15</f>
        <v>0</v>
      </c>
      <c r="I15" s="67">
        <f>'Noviembre-2012'!AO15</f>
        <v>0</v>
      </c>
      <c r="J15" s="67">
        <f>'Diciembre-2012'!AN15</f>
        <v>0</v>
      </c>
      <c r="K15" s="67">
        <f>'Diciembre-2012'!AO15</f>
        <v>0</v>
      </c>
      <c r="L15" s="66">
        <f>'Enero-2013'!AO15</f>
        <v>0</v>
      </c>
      <c r="M15" s="66">
        <f>'Enero-2013'!AP15</f>
        <v>0</v>
      </c>
      <c r="N15" s="66">
        <f>'Febrero-2013'!AL15</f>
        <v>0</v>
      </c>
      <c r="O15" s="66">
        <f>'Febrero-2013'!AM15</f>
        <v>0</v>
      </c>
      <c r="P15" s="66">
        <f>'Marzo-2013'!AO15</f>
        <v>0</v>
      </c>
      <c r="Q15" s="66">
        <f>'Marzo-2013'!AP15</f>
        <v>0</v>
      </c>
      <c r="R15" s="68">
        <f>'Abril-2013'!AN15</f>
        <v>0</v>
      </c>
      <c r="S15" s="68">
        <f>'Abril-2013'!AO15</f>
        <v>0</v>
      </c>
      <c r="T15" s="68">
        <f>'Mayo-2013'!AO15</f>
        <v>0</v>
      </c>
      <c r="U15" s="68">
        <f>'Mayo-2013'!AP15</f>
        <v>0</v>
      </c>
      <c r="V15" s="68">
        <f>'Mayo-2013'!AO15</f>
        <v>0</v>
      </c>
      <c r="W15" s="68">
        <f>'Junio-2013'!AO15</f>
        <v>0</v>
      </c>
      <c r="X15" s="18">
        <f t="shared" si="6"/>
        <v>0</v>
      </c>
      <c r="Y15" s="19">
        <f t="shared" si="7"/>
        <v>0</v>
      </c>
      <c r="Z15" s="50">
        <f t="shared" si="8"/>
        <v>0</v>
      </c>
      <c r="AA15" s="57"/>
      <c r="AB15" s="29">
        <f t="shared" si="0"/>
        <v>0</v>
      </c>
      <c r="AC15" s="29">
        <f t="shared" si="1"/>
        <v>0</v>
      </c>
      <c r="AD15" s="20">
        <f t="shared" si="17"/>
        <v>0</v>
      </c>
      <c r="AE15" s="52"/>
      <c r="AF15" s="29">
        <f t="shared" si="3"/>
        <v>0</v>
      </c>
      <c r="AG15" s="29">
        <f t="shared" si="4"/>
        <v>0</v>
      </c>
      <c r="AH15" s="20">
        <f t="shared" si="9"/>
        <v>0</v>
      </c>
      <c r="AJ15" s="29">
        <f t="shared" si="14"/>
        <v>0</v>
      </c>
      <c r="AK15" s="29">
        <f t="shared" si="10"/>
        <v>0</v>
      </c>
      <c r="AL15" s="20">
        <f t="shared" si="11"/>
        <v>0</v>
      </c>
      <c r="AN15" s="64">
        <f t="shared" si="15"/>
        <v>0</v>
      </c>
      <c r="AO15" s="64">
        <f t="shared" si="16"/>
        <v>0</v>
      </c>
      <c r="AP15" s="20">
        <f t="shared" si="12"/>
        <v>0</v>
      </c>
      <c r="AQ15" s="70">
        <f t="shared" si="13"/>
        <v>0</v>
      </c>
    </row>
    <row r="16" spans="1:43" ht="18" customHeight="1">
      <c r="A16" s="7">
        <f>'Asistencia Mensual'!A16</f>
        <v>14</v>
      </c>
      <c r="B16" s="11">
        <f>'Asistencia Mensual'!B16</f>
        <v>0</v>
      </c>
      <c r="C16" s="11">
        <f>'Asistencia Mensual'!C16</f>
        <v>0</v>
      </c>
      <c r="D16" s="67">
        <f>'Septiembre-2012'!AN16</f>
        <v>0</v>
      </c>
      <c r="E16" s="67">
        <f>'Septiembre-2012'!AO16</f>
        <v>0</v>
      </c>
      <c r="F16" s="67">
        <f>'Octubre-2012'!AO16</f>
        <v>0</v>
      </c>
      <c r="G16" s="67">
        <f>'Octubre-2012'!AP16</f>
        <v>0</v>
      </c>
      <c r="H16" s="67">
        <f>'Noviembre-2012'!AN16</f>
        <v>0</v>
      </c>
      <c r="I16" s="67">
        <f>'Noviembre-2012'!AO16</f>
        <v>0</v>
      </c>
      <c r="J16" s="67">
        <f>'Diciembre-2012'!AN16</f>
        <v>0</v>
      </c>
      <c r="K16" s="67">
        <f>'Diciembre-2012'!AO16</f>
        <v>0</v>
      </c>
      <c r="L16" s="66">
        <f>'Enero-2013'!AO16</f>
        <v>0</v>
      </c>
      <c r="M16" s="66">
        <f>'Enero-2013'!AP16</f>
        <v>0</v>
      </c>
      <c r="N16" s="66">
        <f>'Febrero-2013'!AL16</f>
        <v>0</v>
      </c>
      <c r="O16" s="66">
        <f>'Febrero-2013'!AM16</f>
        <v>0</v>
      </c>
      <c r="P16" s="66">
        <f>'Marzo-2013'!AO16</f>
        <v>0</v>
      </c>
      <c r="Q16" s="66">
        <f>'Marzo-2013'!AP16</f>
        <v>0</v>
      </c>
      <c r="R16" s="68">
        <f>'Abril-2013'!AN16</f>
        <v>0</v>
      </c>
      <c r="S16" s="68">
        <f>'Abril-2013'!AO16</f>
        <v>0</v>
      </c>
      <c r="T16" s="68">
        <f>'Mayo-2013'!AO16</f>
        <v>0</v>
      </c>
      <c r="U16" s="68">
        <f>'Mayo-2013'!AP16</f>
        <v>0</v>
      </c>
      <c r="V16" s="68">
        <f>'Mayo-2013'!AO16</f>
        <v>0</v>
      </c>
      <c r="W16" s="68">
        <f>'Junio-2013'!AO16</f>
        <v>0</v>
      </c>
      <c r="X16" s="18">
        <f t="shared" si="6"/>
        <v>0</v>
      </c>
      <c r="Y16" s="19">
        <f t="shared" si="7"/>
        <v>0</v>
      </c>
      <c r="Z16" s="50">
        <f t="shared" si="8"/>
        <v>0</v>
      </c>
      <c r="AA16" s="57"/>
      <c r="AB16" s="29">
        <f t="shared" si="0"/>
        <v>0</v>
      </c>
      <c r="AC16" s="29">
        <f t="shared" si="1"/>
        <v>0</v>
      </c>
      <c r="AD16" s="20">
        <f t="shared" si="17"/>
        <v>0</v>
      </c>
      <c r="AE16" s="52"/>
      <c r="AF16" s="29">
        <f t="shared" si="3"/>
        <v>0</v>
      </c>
      <c r="AG16" s="29">
        <f t="shared" si="4"/>
        <v>0</v>
      </c>
      <c r="AH16" s="20">
        <f t="shared" si="9"/>
        <v>0</v>
      </c>
      <c r="AJ16" s="29">
        <f t="shared" si="14"/>
        <v>0</v>
      </c>
      <c r="AK16" s="29">
        <f t="shared" si="10"/>
        <v>0</v>
      </c>
      <c r="AL16" s="20">
        <f t="shared" si="11"/>
        <v>0</v>
      </c>
      <c r="AN16" s="64">
        <f t="shared" si="15"/>
        <v>0</v>
      </c>
      <c r="AO16" s="64">
        <f t="shared" si="16"/>
        <v>0</v>
      </c>
      <c r="AP16" s="20">
        <f t="shared" si="12"/>
        <v>0</v>
      </c>
      <c r="AQ16" s="70">
        <f t="shared" si="13"/>
        <v>0</v>
      </c>
    </row>
    <row r="17" spans="1:43" ht="18" customHeight="1">
      <c r="A17" s="7">
        <f>'Asistencia Mensual'!A17</f>
        <v>15</v>
      </c>
      <c r="B17" s="11">
        <f>'Asistencia Mensual'!B17</f>
        <v>0</v>
      </c>
      <c r="C17" s="11">
        <f>'Asistencia Mensual'!C17</f>
        <v>0</v>
      </c>
      <c r="D17" s="67">
        <f>'Septiembre-2012'!AN17</f>
        <v>0</v>
      </c>
      <c r="E17" s="67">
        <f>'Septiembre-2012'!AO17</f>
        <v>0</v>
      </c>
      <c r="F17" s="67">
        <f>'Octubre-2012'!AO17</f>
        <v>0</v>
      </c>
      <c r="G17" s="67">
        <f>'Octubre-2012'!AP17</f>
        <v>0</v>
      </c>
      <c r="H17" s="67">
        <f>'Noviembre-2012'!AN17</f>
        <v>0</v>
      </c>
      <c r="I17" s="67">
        <f>'Noviembre-2012'!AO17</f>
        <v>0</v>
      </c>
      <c r="J17" s="67">
        <f>'Diciembre-2012'!AN17</f>
        <v>0</v>
      </c>
      <c r="K17" s="67">
        <f>'Diciembre-2012'!AO17</f>
        <v>0</v>
      </c>
      <c r="L17" s="66">
        <f>'Enero-2013'!AO17</f>
        <v>0</v>
      </c>
      <c r="M17" s="66">
        <f>'Enero-2013'!AP17</f>
        <v>0</v>
      </c>
      <c r="N17" s="66">
        <f>'Febrero-2013'!AL17</f>
        <v>0</v>
      </c>
      <c r="O17" s="66">
        <f>'Febrero-2013'!AM17</f>
        <v>0</v>
      </c>
      <c r="P17" s="66">
        <f>'Marzo-2013'!AO17</f>
        <v>0</v>
      </c>
      <c r="Q17" s="66">
        <f>'Marzo-2013'!AP17</f>
        <v>0</v>
      </c>
      <c r="R17" s="68">
        <f>'Abril-2013'!AN17</f>
        <v>0</v>
      </c>
      <c r="S17" s="68">
        <f>'Abril-2013'!AO17</f>
        <v>0</v>
      </c>
      <c r="T17" s="68">
        <f>'Mayo-2013'!AO17</f>
        <v>0</v>
      </c>
      <c r="U17" s="68">
        <f>'Mayo-2013'!AP17</f>
        <v>0</v>
      </c>
      <c r="V17" s="68">
        <f>'Mayo-2013'!AO17</f>
        <v>0</v>
      </c>
      <c r="W17" s="68">
        <f>'Junio-2013'!AO17</f>
        <v>0</v>
      </c>
      <c r="X17" s="18">
        <f t="shared" si="6"/>
        <v>0</v>
      </c>
      <c r="Y17" s="19">
        <f t="shared" si="7"/>
        <v>0</v>
      </c>
      <c r="Z17" s="50">
        <f t="shared" si="8"/>
        <v>0</v>
      </c>
      <c r="AA17" s="57"/>
      <c r="AB17" s="29">
        <f t="shared" si="0"/>
        <v>0</v>
      </c>
      <c r="AC17" s="29">
        <f t="shared" si="1"/>
        <v>0</v>
      </c>
      <c r="AD17" s="20">
        <f t="shared" si="17"/>
        <v>0</v>
      </c>
      <c r="AE17" s="52"/>
      <c r="AF17" s="29">
        <f t="shared" si="3"/>
        <v>0</v>
      </c>
      <c r="AG17" s="29">
        <f t="shared" si="4"/>
        <v>0</v>
      </c>
      <c r="AH17" s="20">
        <f t="shared" si="9"/>
        <v>0</v>
      </c>
      <c r="AJ17" s="29">
        <f t="shared" si="14"/>
        <v>0</v>
      </c>
      <c r="AK17" s="29">
        <f t="shared" si="10"/>
        <v>0</v>
      </c>
      <c r="AL17" s="20">
        <f t="shared" si="11"/>
        <v>0</v>
      </c>
      <c r="AN17" s="64">
        <f t="shared" si="15"/>
        <v>0</v>
      </c>
      <c r="AO17" s="64">
        <f t="shared" si="16"/>
        <v>0</v>
      </c>
      <c r="AP17" s="20">
        <f t="shared" si="12"/>
        <v>0</v>
      </c>
      <c r="AQ17" s="70">
        <f t="shared" si="13"/>
        <v>0</v>
      </c>
    </row>
    <row r="18" spans="1:43" ht="18" customHeight="1">
      <c r="A18" s="7">
        <f>'Asistencia Mensual'!A18</f>
        <v>16</v>
      </c>
      <c r="B18" s="11">
        <f>'Asistencia Mensual'!B18</f>
        <v>0</v>
      </c>
      <c r="C18" s="11">
        <f>'Asistencia Mensual'!C18</f>
        <v>0</v>
      </c>
      <c r="D18" s="67">
        <f>'Septiembre-2012'!AN18</f>
        <v>0</v>
      </c>
      <c r="E18" s="67">
        <f>'Septiembre-2012'!AO18</f>
        <v>0</v>
      </c>
      <c r="F18" s="67">
        <f>'Octubre-2012'!AO18</f>
        <v>0</v>
      </c>
      <c r="G18" s="67">
        <f>'Octubre-2012'!AP18</f>
        <v>0</v>
      </c>
      <c r="H18" s="67">
        <f>'Noviembre-2012'!AN18</f>
        <v>0</v>
      </c>
      <c r="I18" s="67">
        <f>'Noviembre-2012'!AO18</f>
        <v>0</v>
      </c>
      <c r="J18" s="67">
        <f>'Diciembre-2012'!AN18</f>
        <v>0</v>
      </c>
      <c r="K18" s="67">
        <f>'Diciembre-2012'!AO18</f>
        <v>0</v>
      </c>
      <c r="L18" s="66">
        <f>'Enero-2013'!AO18</f>
        <v>0</v>
      </c>
      <c r="M18" s="66">
        <f>'Enero-2013'!AP18</f>
        <v>0</v>
      </c>
      <c r="N18" s="66">
        <f>'Febrero-2013'!AL18</f>
        <v>0</v>
      </c>
      <c r="O18" s="66">
        <f>'Febrero-2013'!AM18</f>
        <v>0</v>
      </c>
      <c r="P18" s="66">
        <f>'Marzo-2013'!AO18</f>
        <v>0</v>
      </c>
      <c r="Q18" s="66">
        <f>'Marzo-2013'!AP18</f>
        <v>0</v>
      </c>
      <c r="R18" s="68">
        <f>'Abril-2013'!AN18</f>
        <v>0</v>
      </c>
      <c r="S18" s="68">
        <f>'Abril-2013'!AO18</f>
        <v>0</v>
      </c>
      <c r="T18" s="68">
        <f>'Mayo-2013'!AO18</f>
        <v>0</v>
      </c>
      <c r="U18" s="68">
        <f>'Mayo-2013'!AP18</f>
        <v>0</v>
      </c>
      <c r="V18" s="68">
        <f>'Mayo-2013'!AO18</f>
        <v>0</v>
      </c>
      <c r="W18" s="68">
        <f>'Junio-2013'!AO18</f>
        <v>0</v>
      </c>
      <c r="X18" s="18">
        <f t="shared" si="6"/>
        <v>0</v>
      </c>
      <c r="Y18" s="19">
        <f t="shared" si="7"/>
        <v>0</v>
      </c>
      <c r="Z18" s="50">
        <f t="shared" si="8"/>
        <v>0</v>
      </c>
      <c r="AA18" s="57"/>
      <c r="AB18" s="29">
        <f t="shared" si="0"/>
        <v>0</v>
      </c>
      <c r="AC18" s="29">
        <f t="shared" si="1"/>
        <v>0</v>
      </c>
      <c r="AD18" s="20">
        <f t="shared" si="17"/>
        <v>0</v>
      </c>
      <c r="AE18" s="52"/>
      <c r="AF18" s="29">
        <f t="shared" si="3"/>
        <v>0</v>
      </c>
      <c r="AG18" s="29">
        <f t="shared" si="4"/>
        <v>0</v>
      </c>
      <c r="AH18" s="20">
        <f t="shared" si="9"/>
        <v>0</v>
      </c>
      <c r="AJ18" s="29">
        <f t="shared" si="14"/>
        <v>0</v>
      </c>
      <c r="AK18" s="29">
        <f t="shared" si="10"/>
        <v>0</v>
      </c>
      <c r="AL18" s="20">
        <f t="shared" si="11"/>
        <v>0</v>
      </c>
      <c r="AN18" s="64">
        <f t="shared" si="15"/>
        <v>0</v>
      </c>
      <c r="AO18" s="64">
        <f t="shared" si="16"/>
        <v>0</v>
      </c>
      <c r="AP18" s="20">
        <f t="shared" si="12"/>
        <v>0</v>
      </c>
      <c r="AQ18" s="70">
        <f t="shared" si="13"/>
        <v>0</v>
      </c>
    </row>
    <row r="19" spans="1:43" ht="18" customHeight="1">
      <c r="A19" s="7">
        <f>'Asistencia Mensual'!A19</f>
        <v>17</v>
      </c>
      <c r="B19" s="11">
        <f>'Asistencia Mensual'!B19</f>
        <v>0</v>
      </c>
      <c r="C19" s="11">
        <f>'Asistencia Mensual'!C19</f>
        <v>0</v>
      </c>
      <c r="D19" s="67">
        <f>'Septiembre-2012'!AN19</f>
        <v>0</v>
      </c>
      <c r="E19" s="67">
        <f>'Septiembre-2012'!AO19</f>
        <v>0</v>
      </c>
      <c r="F19" s="67">
        <f>'Octubre-2012'!AO19</f>
        <v>0</v>
      </c>
      <c r="G19" s="67">
        <f>'Octubre-2012'!AP19</f>
        <v>0</v>
      </c>
      <c r="H19" s="67">
        <f>'Noviembre-2012'!AN19</f>
        <v>0</v>
      </c>
      <c r="I19" s="67">
        <f>'Noviembre-2012'!AO19</f>
        <v>0</v>
      </c>
      <c r="J19" s="67">
        <f>'Diciembre-2012'!AN19</f>
        <v>0</v>
      </c>
      <c r="K19" s="67">
        <f>'Diciembre-2012'!AO19</f>
        <v>0</v>
      </c>
      <c r="L19" s="66">
        <f>'Enero-2013'!AO19</f>
        <v>0</v>
      </c>
      <c r="M19" s="66">
        <f>'Enero-2013'!AP19</f>
        <v>0</v>
      </c>
      <c r="N19" s="66">
        <f>'Febrero-2013'!AL19</f>
        <v>0</v>
      </c>
      <c r="O19" s="66">
        <f>'Febrero-2013'!AM19</f>
        <v>0</v>
      </c>
      <c r="P19" s="66">
        <f>'Marzo-2013'!AO19</f>
        <v>0</v>
      </c>
      <c r="Q19" s="66">
        <f>'Marzo-2013'!AP19</f>
        <v>0</v>
      </c>
      <c r="R19" s="68">
        <f>'Abril-2013'!AN19</f>
        <v>0</v>
      </c>
      <c r="S19" s="68">
        <f>'Abril-2013'!AO19</f>
        <v>0</v>
      </c>
      <c r="T19" s="68">
        <f>'Mayo-2013'!AO19</f>
        <v>0</v>
      </c>
      <c r="U19" s="68">
        <f>'Mayo-2013'!AP19</f>
        <v>0</v>
      </c>
      <c r="V19" s="68">
        <f>'Mayo-2013'!AO19</f>
        <v>0</v>
      </c>
      <c r="W19" s="68">
        <f>'Junio-2013'!AO19</f>
        <v>0</v>
      </c>
      <c r="X19" s="18">
        <f t="shared" si="6"/>
        <v>0</v>
      </c>
      <c r="Y19" s="19">
        <f t="shared" si="7"/>
        <v>0</v>
      </c>
      <c r="Z19" s="50">
        <f t="shared" si="8"/>
        <v>0</v>
      </c>
      <c r="AA19" s="57"/>
      <c r="AB19" s="29">
        <f t="shared" si="0"/>
        <v>0</v>
      </c>
      <c r="AC19" s="29">
        <f t="shared" si="1"/>
        <v>0</v>
      </c>
      <c r="AD19" s="20">
        <f t="shared" si="17"/>
        <v>0</v>
      </c>
      <c r="AE19" s="52"/>
      <c r="AF19" s="29">
        <f t="shared" si="3"/>
        <v>0</v>
      </c>
      <c r="AG19" s="29">
        <f t="shared" si="4"/>
        <v>0</v>
      </c>
      <c r="AH19" s="20">
        <f t="shared" si="9"/>
        <v>0</v>
      </c>
      <c r="AJ19" s="29">
        <f t="shared" si="14"/>
        <v>0</v>
      </c>
      <c r="AK19" s="29">
        <f t="shared" si="10"/>
        <v>0</v>
      </c>
      <c r="AL19" s="20">
        <f t="shared" si="11"/>
        <v>0</v>
      </c>
      <c r="AN19" s="29">
        <f t="shared" si="15"/>
        <v>0</v>
      </c>
      <c r="AO19" s="29">
        <f t="shared" si="16"/>
        <v>0</v>
      </c>
      <c r="AP19" s="20">
        <f t="shared" si="12"/>
        <v>0</v>
      </c>
      <c r="AQ19" s="70">
        <f t="shared" si="13"/>
        <v>0</v>
      </c>
    </row>
    <row r="20" spans="1:43" ht="18" customHeight="1">
      <c r="A20" s="7">
        <f>'Asistencia Mensual'!A20</f>
        <v>18</v>
      </c>
      <c r="B20" s="11">
        <f>'Asistencia Mensual'!B20</f>
        <v>0</v>
      </c>
      <c r="C20" s="11">
        <f>'Asistencia Mensual'!C20</f>
        <v>0</v>
      </c>
      <c r="D20" s="67">
        <f>'Septiembre-2012'!AN20</f>
        <v>0</v>
      </c>
      <c r="E20" s="67">
        <f>'Septiembre-2012'!AO20</f>
        <v>0</v>
      </c>
      <c r="F20" s="67">
        <f>'Octubre-2012'!AO20</f>
        <v>0</v>
      </c>
      <c r="G20" s="67">
        <f>'Octubre-2012'!AP20</f>
        <v>0</v>
      </c>
      <c r="H20" s="67">
        <f>'Noviembre-2012'!AN20</f>
        <v>0</v>
      </c>
      <c r="I20" s="67">
        <f>'Noviembre-2012'!AO20</f>
        <v>0</v>
      </c>
      <c r="J20" s="67">
        <f>'Diciembre-2012'!AN20</f>
        <v>0</v>
      </c>
      <c r="K20" s="67">
        <f>'Diciembre-2012'!AO20</f>
        <v>0</v>
      </c>
      <c r="L20" s="66">
        <f>'Enero-2013'!AO20</f>
        <v>0</v>
      </c>
      <c r="M20" s="66">
        <f>'Enero-2013'!AP20</f>
        <v>0</v>
      </c>
      <c r="N20" s="66">
        <f>'Febrero-2013'!AL20</f>
        <v>0</v>
      </c>
      <c r="O20" s="66">
        <f>'Febrero-2013'!AM20</f>
        <v>0</v>
      </c>
      <c r="P20" s="66">
        <f>'Marzo-2013'!AO20</f>
        <v>0</v>
      </c>
      <c r="Q20" s="66">
        <f>'Marzo-2013'!AP20</f>
        <v>0</v>
      </c>
      <c r="R20" s="68">
        <f>'Abril-2013'!AN20</f>
        <v>0</v>
      </c>
      <c r="S20" s="68">
        <f>'Abril-2013'!AO20</f>
        <v>0</v>
      </c>
      <c r="T20" s="68">
        <f>'Mayo-2013'!AO20</f>
        <v>0</v>
      </c>
      <c r="U20" s="68">
        <f>'Mayo-2013'!AP20</f>
        <v>0</v>
      </c>
      <c r="V20" s="68">
        <f>'Mayo-2013'!AO20</f>
        <v>0</v>
      </c>
      <c r="W20" s="68">
        <f>'Junio-2013'!AO20</f>
        <v>0</v>
      </c>
      <c r="X20" s="18">
        <f t="shared" si="6"/>
        <v>0</v>
      </c>
      <c r="Y20" s="19">
        <f t="shared" si="7"/>
        <v>0</v>
      </c>
      <c r="Z20" s="50">
        <f t="shared" si="8"/>
        <v>0</v>
      </c>
      <c r="AA20" s="57"/>
      <c r="AB20" s="29">
        <f t="shared" si="0"/>
        <v>0</v>
      </c>
      <c r="AC20" s="29">
        <f t="shared" si="1"/>
        <v>0</v>
      </c>
      <c r="AD20" s="20">
        <f t="shared" si="17"/>
        <v>0</v>
      </c>
      <c r="AE20" s="52"/>
      <c r="AF20" s="29">
        <f t="shared" si="3"/>
        <v>0</v>
      </c>
      <c r="AG20" s="29">
        <f t="shared" si="4"/>
        <v>0</v>
      </c>
      <c r="AH20" s="20">
        <f t="shared" si="9"/>
        <v>0</v>
      </c>
      <c r="AJ20" s="29">
        <f t="shared" si="14"/>
        <v>0</v>
      </c>
      <c r="AK20" s="29">
        <f t="shared" si="10"/>
        <v>0</v>
      </c>
      <c r="AL20" s="20">
        <f t="shared" si="11"/>
        <v>0</v>
      </c>
      <c r="AN20" s="29">
        <f t="shared" si="15"/>
        <v>0</v>
      </c>
      <c r="AO20" s="29">
        <f t="shared" si="16"/>
        <v>0</v>
      </c>
      <c r="AP20" s="20">
        <f t="shared" si="12"/>
        <v>0</v>
      </c>
      <c r="AQ20" s="70">
        <f t="shared" si="13"/>
        <v>0</v>
      </c>
    </row>
    <row r="21" spans="1:43" ht="18" customHeight="1">
      <c r="A21" s="7">
        <f>'Asistencia Mensual'!A21</f>
        <v>19</v>
      </c>
      <c r="B21" s="11">
        <f>'Asistencia Mensual'!B21</f>
        <v>0</v>
      </c>
      <c r="C21" s="11">
        <f>'Asistencia Mensual'!C21</f>
        <v>0</v>
      </c>
      <c r="D21" s="67">
        <f>'Septiembre-2012'!AN21</f>
        <v>0</v>
      </c>
      <c r="E21" s="67">
        <f>'Septiembre-2012'!AO21</f>
        <v>0</v>
      </c>
      <c r="F21" s="67">
        <f>'Octubre-2012'!AO21</f>
        <v>0</v>
      </c>
      <c r="G21" s="67">
        <f>'Octubre-2012'!AP21</f>
        <v>0</v>
      </c>
      <c r="H21" s="67">
        <f>'Noviembre-2012'!AN21</f>
        <v>0</v>
      </c>
      <c r="I21" s="67">
        <f>'Noviembre-2012'!AO21</f>
        <v>0</v>
      </c>
      <c r="J21" s="67">
        <f>'Diciembre-2012'!AN21</f>
        <v>0</v>
      </c>
      <c r="K21" s="67">
        <f>'Diciembre-2012'!AO21</f>
        <v>0</v>
      </c>
      <c r="L21" s="66">
        <f>'Enero-2013'!AO21</f>
        <v>0</v>
      </c>
      <c r="M21" s="66">
        <f>'Enero-2013'!AP21</f>
        <v>0</v>
      </c>
      <c r="N21" s="66">
        <f>'Febrero-2013'!AL21</f>
        <v>0</v>
      </c>
      <c r="O21" s="66">
        <f>'Febrero-2013'!AM21</f>
        <v>0</v>
      </c>
      <c r="P21" s="66">
        <f>'Marzo-2013'!AO21</f>
        <v>0</v>
      </c>
      <c r="Q21" s="66">
        <f>'Marzo-2013'!AP21</f>
        <v>0</v>
      </c>
      <c r="R21" s="68">
        <f>'Abril-2013'!AN21</f>
        <v>0</v>
      </c>
      <c r="S21" s="68">
        <f>'Abril-2013'!AO21</f>
        <v>0</v>
      </c>
      <c r="T21" s="68">
        <f>'Mayo-2013'!AO21</f>
        <v>0</v>
      </c>
      <c r="U21" s="68">
        <f>'Mayo-2013'!AP21</f>
        <v>0</v>
      </c>
      <c r="V21" s="68">
        <f>'Mayo-2013'!AO21</f>
        <v>0</v>
      </c>
      <c r="W21" s="68">
        <f>'Junio-2013'!AO21</f>
        <v>0</v>
      </c>
      <c r="X21" s="18">
        <f t="shared" si="6"/>
        <v>0</v>
      </c>
      <c r="Y21" s="19">
        <f t="shared" si="7"/>
        <v>0</v>
      </c>
      <c r="Z21" s="50">
        <f t="shared" si="8"/>
        <v>0</v>
      </c>
      <c r="AA21" s="57"/>
      <c r="AB21" s="29">
        <f t="shared" si="0"/>
        <v>0</v>
      </c>
      <c r="AC21" s="29">
        <f t="shared" si="1"/>
        <v>0</v>
      </c>
      <c r="AD21" s="20">
        <f t="shared" si="17"/>
        <v>0</v>
      </c>
      <c r="AE21" s="52"/>
      <c r="AF21" s="29">
        <f t="shared" si="3"/>
        <v>0</v>
      </c>
      <c r="AG21" s="29">
        <f t="shared" si="4"/>
        <v>0</v>
      </c>
      <c r="AH21" s="20">
        <f t="shared" si="9"/>
        <v>0</v>
      </c>
      <c r="AJ21" s="29">
        <f t="shared" si="14"/>
        <v>0</v>
      </c>
      <c r="AK21" s="29">
        <f t="shared" si="10"/>
        <v>0</v>
      </c>
      <c r="AL21" s="20">
        <f t="shared" si="11"/>
        <v>0</v>
      </c>
      <c r="AN21" s="29">
        <f t="shared" si="15"/>
        <v>0</v>
      </c>
      <c r="AO21" s="29">
        <f t="shared" si="16"/>
        <v>0</v>
      </c>
      <c r="AP21" s="20">
        <f t="shared" si="12"/>
        <v>0</v>
      </c>
      <c r="AQ21" s="70">
        <f t="shared" si="13"/>
        <v>0</v>
      </c>
    </row>
    <row r="22" spans="1:43" ht="18" customHeight="1">
      <c r="A22" s="7">
        <f>'Asistencia Mensual'!A22</f>
        <v>20</v>
      </c>
      <c r="B22" s="11">
        <f>'Asistencia Mensual'!B22</f>
        <v>0</v>
      </c>
      <c r="C22" s="11">
        <f>'Asistencia Mensual'!C22</f>
        <v>0</v>
      </c>
      <c r="D22" s="67">
        <f>'Septiembre-2012'!AN22</f>
        <v>0</v>
      </c>
      <c r="E22" s="67">
        <f>'Septiembre-2012'!AO22</f>
        <v>0</v>
      </c>
      <c r="F22" s="67">
        <f>'Octubre-2012'!AO22</f>
        <v>0</v>
      </c>
      <c r="G22" s="67">
        <f>'Octubre-2012'!AP22</f>
        <v>0</v>
      </c>
      <c r="H22" s="67">
        <f>'Noviembre-2012'!AN22</f>
        <v>0</v>
      </c>
      <c r="I22" s="67">
        <f>'Noviembre-2012'!AO22</f>
        <v>0</v>
      </c>
      <c r="J22" s="67">
        <f>'Diciembre-2012'!AN22</f>
        <v>0</v>
      </c>
      <c r="K22" s="67">
        <f>'Diciembre-2012'!AO22</f>
        <v>0</v>
      </c>
      <c r="L22" s="66">
        <f>'Enero-2013'!AO22</f>
        <v>0</v>
      </c>
      <c r="M22" s="66">
        <f>'Enero-2013'!AP22</f>
        <v>0</v>
      </c>
      <c r="N22" s="66">
        <f>'Febrero-2013'!AL22</f>
        <v>0</v>
      </c>
      <c r="O22" s="66">
        <f>'Febrero-2013'!AM22</f>
        <v>0</v>
      </c>
      <c r="P22" s="66">
        <f>'Marzo-2013'!AO22</f>
        <v>0</v>
      </c>
      <c r="Q22" s="66">
        <f>'Marzo-2013'!AP22</f>
        <v>0</v>
      </c>
      <c r="R22" s="68">
        <f>'Abril-2013'!AN22</f>
        <v>0</v>
      </c>
      <c r="S22" s="68">
        <f>'Abril-2013'!AO22</f>
        <v>0</v>
      </c>
      <c r="T22" s="68">
        <f>'Mayo-2013'!AO22</f>
        <v>0</v>
      </c>
      <c r="U22" s="68">
        <f>'Mayo-2013'!AP22</f>
        <v>0</v>
      </c>
      <c r="V22" s="68">
        <f>'Mayo-2013'!AO22</f>
        <v>0</v>
      </c>
      <c r="W22" s="68">
        <f>'Junio-2013'!AO22</f>
        <v>0</v>
      </c>
      <c r="X22" s="18">
        <f t="shared" si="6"/>
        <v>0</v>
      </c>
      <c r="Y22" s="19">
        <f t="shared" si="7"/>
        <v>0</v>
      </c>
      <c r="Z22" s="50">
        <f t="shared" si="8"/>
        <v>0</v>
      </c>
      <c r="AA22" s="57"/>
      <c r="AB22" s="29">
        <f t="shared" si="0"/>
        <v>0</v>
      </c>
      <c r="AC22" s="29">
        <f t="shared" si="1"/>
        <v>0</v>
      </c>
      <c r="AD22" s="20">
        <f t="shared" si="17"/>
        <v>0</v>
      </c>
      <c r="AE22" s="52"/>
      <c r="AF22" s="29">
        <f t="shared" si="3"/>
        <v>0</v>
      </c>
      <c r="AG22" s="29">
        <f t="shared" si="4"/>
        <v>0</v>
      </c>
      <c r="AH22" s="20">
        <f t="shared" si="9"/>
        <v>0</v>
      </c>
      <c r="AJ22" s="29">
        <f t="shared" si="14"/>
        <v>0</v>
      </c>
      <c r="AK22" s="29">
        <f t="shared" si="10"/>
        <v>0</v>
      </c>
      <c r="AL22" s="20">
        <f t="shared" si="11"/>
        <v>0</v>
      </c>
      <c r="AN22" s="29">
        <f t="shared" si="15"/>
        <v>0</v>
      </c>
      <c r="AO22" s="29">
        <f t="shared" si="16"/>
        <v>0</v>
      </c>
      <c r="AP22" s="20">
        <f t="shared" si="12"/>
        <v>0</v>
      </c>
      <c r="AQ22" s="70">
        <f t="shared" si="13"/>
        <v>0</v>
      </c>
    </row>
    <row r="23" spans="1:43" ht="18" customHeight="1">
      <c r="A23" s="7">
        <f>'Asistencia Mensual'!A23</f>
        <v>21</v>
      </c>
      <c r="B23" s="11">
        <f>'Asistencia Mensual'!B23</f>
        <v>0</v>
      </c>
      <c r="C23" s="11">
        <f>'Asistencia Mensual'!C23</f>
        <v>0</v>
      </c>
      <c r="D23" s="67">
        <f>'Septiembre-2012'!AN23</f>
        <v>0</v>
      </c>
      <c r="E23" s="67">
        <f>'Septiembre-2012'!AO23</f>
        <v>0</v>
      </c>
      <c r="F23" s="67">
        <f>'Octubre-2012'!AO23</f>
        <v>0</v>
      </c>
      <c r="G23" s="67">
        <f>'Octubre-2012'!AP23</f>
        <v>0</v>
      </c>
      <c r="H23" s="67">
        <f>'Noviembre-2012'!AN23</f>
        <v>0</v>
      </c>
      <c r="I23" s="67">
        <f>'Noviembre-2012'!AO23</f>
        <v>0</v>
      </c>
      <c r="J23" s="67">
        <f>'Diciembre-2012'!AN23</f>
        <v>0</v>
      </c>
      <c r="K23" s="67">
        <f>'Diciembre-2012'!AO23</f>
        <v>0</v>
      </c>
      <c r="L23" s="66">
        <f>'Enero-2013'!AO23</f>
        <v>0</v>
      </c>
      <c r="M23" s="66">
        <f>'Enero-2013'!AP23</f>
        <v>0</v>
      </c>
      <c r="N23" s="66">
        <f>'Febrero-2013'!AL23</f>
        <v>0</v>
      </c>
      <c r="O23" s="66">
        <f>'Febrero-2013'!AM23</f>
        <v>0</v>
      </c>
      <c r="P23" s="66">
        <f>'Marzo-2013'!AO23</f>
        <v>0</v>
      </c>
      <c r="Q23" s="66">
        <f>'Marzo-2013'!AP23</f>
        <v>0</v>
      </c>
      <c r="R23" s="68">
        <f>'Abril-2013'!AN23</f>
        <v>0</v>
      </c>
      <c r="S23" s="68">
        <f>'Abril-2013'!AO23</f>
        <v>0</v>
      </c>
      <c r="T23" s="68">
        <f>'Mayo-2013'!AO23</f>
        <v>0</v>
      </c>
      <c r="U23" s="68">
        <f>'Mayo-2013'!AP23</f>
        <v>0</v>
      </c>
      <c r="V23" s="68">
        <f>'Mayo-2013'!AO23</f>
        <v>0</v>
      </c>
      <c r="W23" s="68">
        <f>'Junio-2013'!AO23</f>
        <v>0</v>
      </c>
      <c r="X23" s="18">
        <f t="shared" si="6"/>
        <v>0</v>
      </c>
      <c r="Y23" s="19">
        <f t="shared" si="7"/>
        <v>0</v>
      </c>
      <c r="Z23" s="50">
        <f aca="true" t="shared" si="18" ref="Z23:Z28">X23+Y23</f>
        <v>0</v>
      </c>
      <c r="AA23" s="57"/>
      <c r="AB23" s="29">
        <f t="shared" si="0"/>
        <v>0</v>
      </c>
      <c r="AC23" s="29">
        <f t="shared" si="1"/>
        <v>0</v>
      </c>
      <c r="AD23" s="20">
        <f t="shared" si="17"/>
        <v>0</v>
      </c>
      <c r="AE23" s="52"/>
      <c r="AF23" s="29">
        <f t="shared" si="3"/>
        <v>0</v>
      </c>
      <c r="AG23" s="29">
        <f t="shared" si="4"/>
        <v>0</v>
      </c>
      <c r="AH23" s="20">
        <f t="shared" si="9"/>
        <v>0</v>
      </c>
      <c r="AJ23" s="29">
        <f t="shared" si="14"/>
        <v>0</v>
      </c>
      <c r="AK23" s="29">
        <f t="shared" si="10"/>
        <v>0</v>
      </c>
      <c r="AL23" s="20">
        <f t="shared" si="11"/>
        <v>0</v>
      </c>
      <c r="AN23" s="29">
        <f t="shared" si="15"/>
        <v>0</v>
      </c>
      <c r="AO23" s="29">
        <f t="shared" si="16"/>
        <v>0</v>
      </c>
      <c r="AP23" s="20">
        <f t="shared" si="12"/>
        <v>0</v>
      </c>
      <c r="AQ23" s="70">
        <f t="shared" si="13"/>
        <v>0</v>
      </c>
    </row>
    <row r="24" spans="1:43" ht="18" customHeight="1">
      <c r="A24" s="7">
        <f>'Asistencia Mensual'!A24</f>
        <v>22</v>
      </c>
      <c r="B24" s="11">
        <f>'Asistencia Mensual'!B24</f>
        <v>0</v>
      </c>
      <c r="C24" s="11">
        <f>'Asistencia Mensual'!C24</f>
        <v>0</v>
      </c>
      <c r="D24" s="67">
        <f>'Septiembre-2012'!AN24</f>
        <v>0</v>
      </c>
      <c r="E24" s="67">
        <f>'Septiembre-2012'!AO24</f>
        <v>0</v>
      </c>
      <c r="F24" s="67">
        <f>'Octubre-2012'!AO24</f>
        <v>0</v>
      </c>
      <c r="G24" s="67">
        <f>'Octubre-2012'!AP24</f>
        <v>0</v>
      </c>
      <c r="H24" s="67">
        <f>'Noviembre-2012'!AN24</f>
        <v>0</v>
      </c>
      <c r="I24" s="67">
        <f>'Noviembre-2012'!AO24</f>
        <v>0</v>
      </c>
      <c r="J24" s="67">
        <f>'Diciembre-2012'!AN24</f>
        <v>0</v>
      </c>
      <c r="K24" s="67">
        <f>'Diciembre-2012'!AO24</f>
        <v>0</v>
      </c>
      <c r="L24" s="66">
        <f>'Enero-2013'!AO24</f>
        <v>0</v>
      </c>
      <c r="M24" s="66">
        <f>'Enero-2013'!AP24</f>
        <v>0</v>
      </c>
      <c r="N24" s="66">
        <f>'Febrero-2013'!AL24</f>
        <v>0</v>
      </c>
      <c r="O24" s="66">
        <f>'Febrero-2013'!AM24</f>
        <v>0</v>
      </c>
      <c r="P24" s="66">
        <f>'Marzo-2013'!AO24</f>
        <v>0</v>
      </c>
      <c r="Q24" s="66">
        <f>'Marzo-2013'!AP24</f>
        <v>0</v>
      </c>
      <c r="R24" s="68">
        <f>'Abril-2013'!AN24</f>
        <v>0</v>
      </c>
      <c r="S24" s="68">
        <f>'Abril-2013'!AO24</f>
        <v>0</v>
      </c>
      <c r="T24" s="68">
        <f>'Mayo-2013'!AO24</f>
        <v>0</v>
      </c>
      <c r="U24" s="68">
        <f>'Mayo-2013'!AP24</f>
        <v>0</v>
      </c>
      <c r="V24" s="68">
        <f>'Mayo-2013'!AO24</f>
        <v>0</v>
      </c>
      <c r="W24" s="68">
        <f>'Junio-2013'!AO24</f>
        <v>0</v>
      </c>
      <c r="X24" s="18">
        <f t="shared" si="6"/>
        <v>0</v>
      </c>
      <c r="Y24" s="19">
        <f t="shared" si="7"/>
        <v>0</v>
      </c>
      <c r="Z24" s="50">
        <f t="shared" si="18"/>
        <v>0</v>
      </c>
      <c r="AA24" s="57"/>
      <c r="AB24" s="29">
        <f t="shared" si="0"/>
        <v>0</v>
      </c>
      <c r="AC24" s="29">
        <f t="shared" si="1"/>
        <v>0</v>
      </c>
      <c r="AD24" s="20">
        <f t="shared" si="17"/>
        <v>0</v>
      </c>
      <c r="AE24" s="52"/>
      <c r="AF24" s="29">
        <f t="shared" si="3"/>
        <v>0</v>
      </c>
      <c r="AG24" s="29">
        <f t="shared" si="4"/>
        <v>0</v>
      </c>
      <c r="AH24" s="20">
        <f t="shared" si="9"/>
        <v>0</v>
      </c>
      <c r="AJ24" s="29">
        <f t="shared" si="14"/>
        <v>0</v>
      </c>
      <c r="AK24" s="29">
        <f t="shared" si="10"/>
        <v>0</v>
      </c>
      <c r="AL24" s="20">
        <f t="shared" si="11"/>
        <v>0</v>
      </c>
      <c r="AN24" s="64">
        <f t="shared" si="15"/>
        <v>0</v>
      </c>
      <c r="AO24" s="64">
        <f t="shared" si="16"/>
        <v>0</v>
      </c>
      <c r="AP24" s="20">
        <f t="shared" si="12"/>
        <v>0</v>
      </c>
      <c r="AQ24" s="70">
        <f t="shared" si="13"/>
        <v>0</v>
      </c>
    </row>
    <row r="25" spans="1:43" ht="18" customHeight="1">
      <c r="A25" s="7">
        <f>'Asistencia Mensual'!A25</f>
        <v>23</v>
      </c>
      <c r="B25" s="11">
        <f>'Asistencia Mensual'!B25</f>
        <v>0</v>
      </c>
      <c r="C25" s="11">
        <f>'Asistencia Mensual'!C25</f>
        <v>0</v>
      </c>
      <c r="D25" s="67">
        <f>'Septiembre-2012'!AN25</f>
        <v>0</v>
      </c>
      <c r="E25" s="67">
        <f>'Septiembre-2012'!AO25</f>
        <v>0</v>
      </c>
      <c r="F25" s="67">
        <f>'Octubre-2012'!AO25</f>
        <v>0</v>
      </c>
      <c r="G25" s="67">
        <f>'Octubre-2012'!AP25</f>
        <v>0</v>
      </c>
      <c r="H25" s="67">
        <f>'Noviembre-2012'!AN25</f>
        <v>0</v>
      </c>
      <c r="I25" s="67">
        <f>'Noviembre-2012'!AO25</f>
        <v>0</v>
      </c>
      <c r="J25" s="67">
        <f>'Diciembre-2012'!AN25</f>
        <v>0</v>
      </c>
      <c r="K25" s="67">
        <f>'Diciembre-2012'!AO25</f>
        <v>0</v>
      </c>
      <c r="L25" s="66">
        <f>'Enero-2013'!AO25</f>
        <v>0</v>
      </c>
      <c r="M25" s="66">
        <f>'Enero-2013'!AP25</f>
        <v>0</v>
      </c>
      <c r="N25" s="66">
        <f>'Febrero-2013'!AL25</f>
        <v>0</v>
      </c>
      <c r="O25" s="66">
        <f>'Febrero-2013'!AM25</f>
        <v>0</v>
      </c>
      <c r="P25" s="66">
        <f>'Marzo-2013'!AO25</f>
        <v>0</v>
      </c>
      <c r="Q25" s="66">
        <f>'Marzo-2013'!AP25</f>
        <v>0</v>
      </c>
      <c r="R25" s="68">
        <f>'Abril-2013'!AN25</f>
        <v>0</v>
      </c>
      <c r="S25" s="68">
        <f>'Abril-2013'!AO25</f>
        <v>0</v>
      </c>
      <c r="T25" s="68">
        <f>'Mayo-2013'!AO25</f>
        <v>0</v>
      </c>
      <c r="U25" s="68">
        <f>'Mayo-2013'!AP25</f>
        <v>0</v>
      </c>
      <c r="V25" s="68">
        <f>'Mayo-2013'!AO25</f>
        <v>0</v>
      </c>
      <c r="W25" s="68">
        <f>'Junio-2013'!AO25</f>
        <v>0</v>
      </c>
      <c r="X25" s="18">
        <f aca="true" t="shared" si="19" ref="X25:Y28">D25+F25+H25+J25+L25+N25+P25+R25+T25+V25</f>
        <v>0</v>
      </c>
      <c r="Y25" s="19">
        <f t="shared" si="19"/>
        <v>0</v>
      </c>
      <c r="Z25" s="20">
        <f t="shared" si="18"/>
        <v>0</v>
      </c>
      <c r="AA25" s="57"/>
      <c r="AB25" s="29">
        <f aca="true" t="shared" si="20" ref="AB25:AC28">D25+F25+H25+J25</f>
        <v>0</v>
      </c>
      <c r="AC25" s="29">
        <f t="shared" si="20"/>
        <v>0</v>
      </c>
      <c r="AD25" s="20">
        <f t="shared" si="17"/>
        <v>0</v>
      </c>
      <c r="AE25" s="52"/>
      <c r="AF25" s="29">
        <f aca="true" t="shared" si="21" ref="AF25:AG28">L25+N25+P25</f>
        <v>0</v>
      </c>
      <c r="AG25" s="29">
        <f t="shared" si="21"/>
        <v>0</v>
      </c>
      <c r="AH25" s="20">
        <f t="shared" si="9"/>
        <v>0</v>
      </c>
      <c r="AJ25" s="29">
        <f t="shared" si="14"/>
        <v>0</v>
      </c>
      <c r="AK25" s="29">
        <f t="shared" si="10"/>
        <v>0</v>
      </c>
      <c r="AL25" s="20">
        <f t="shared" si="11"/>
        <v>0</v>
      </c>
      <c r="AN25" s="64">
        <f t="shared" si="15"/>
        <v>0</v>
      </c>
      <c r="AO25" s="64">
        <f t="shared" si="16"/>
        <v>0</v>
      </c>
      <c r="AP25" s="20">
        <f t="shared" si="12"/>
        <v>0</v>
      </c>
      <c r="AQ25" s="70">
        <f t="shared" si="13"/>
        <v>0</v>
      </c>
    </row>
    <row r="26" spans="1:43" ht="18" customHeight="1">
      <c r="A26" s="7">
        <f>'Asistencia Mensual'!A26</f>
        <v>24</v>
      </c>
      <c r="B26" s="11">
        <f>'Asistencia Mensual'!B26</f>
        <v>0</v>
      </c>
      <c r="C26" s="11">
        <f>'Asistencia Mensual'!C26</f>
        <v>0</v>
      </c>
      <c r="D26" s="67">
        <f>'Septiembre-2012'!AN26</f>
        <v>0</v>
      </c>
      <c r="E26" s="67">
        <f>'Septiembre-2012'!AO26</f>
        <v>0</v>
      </c>
      <c r="F26" s="67">
        <f>'Octubre-2012'!AO26</f>
        <v>0</v>
      </c>
      <c r="G26" s="67">
        <f>'Octubre-2012'!AP26</f>
        <v>0</v>
      </c>
      <c r="H26" s="67">
        <f>'Noviembre-2012'!AN26</f>
        <v>0</v>
      </c>
      <c r="I26" s="67">
        <f>'Noviembre-2012'!AO26</f>
        <v>0</v>
      </c>
      <c r="J26" s="67">
        <f>'Diciembre-2012'!AN26</f>
        <v>0</v>
      </c>
      <c r="K26" s="67">
        <f>'Diciembre-2012'!AO26</f>
        <v>0</v>
      </c>
      <c r="L26" s="66">
        <f>'Enero-2013'!AO26</f>
        <v>0</v>
      </c>
      <c r="M26" s="66">
        <f>'Enero-2013'!AP26</f>
        <v>0</v>
      </c>
      <c r="N26" s="66">
        <f>'Febrero-2013'!AL26</f>
        <v>0</v>
      </c>
      <c r="O26" s="66">
        <f>'Febrero-2013'!AM26</f>
        <v>0</v>
      </c>
      <c r="P26" s="66">
        <f>'Marzo-2013'!AO26</f>
        <v>0</v>
      </c>
      <c r="Q26" s="66">
        <f>'Marzo-2013'!AP26</f>
        <v>0</v>
      </c>
      <c r="R26" s="68">
        <f>'Abril-2013'!AN26</f>
        <v>0</v>
      </c>
      <c r="S26" s="68">
        <f>'Abril-2013'!AO26</f>
        <v>0</v>
      </c>
      <c r="T26" s="68">
        <f>'Mayo-2013'!AO26</f>
        <v>0</v>
      </c>
      <c r="U26" s="68">
        <f>'Mayo-2013'!AP26</f>
        <v>0</v>
      </c>
      <c r="V26" s="68">
        <f>'Mayo-2013'!AO26</f>
        <v>0</v>
      </c>
      <c r="W26" s="68">
        <f>'Junio-2013'!AO26</f>
        <v>0</v>
      </c>
      <c r="X26" s="18">
        <f t="shared" si="19"/>
        <v>0</v>
      </c>
      <c r="Y26" s="19">
        <f t="shared" si="19"/>
        <v>0</v>
      </c>
      <c r="Z26" s="20">
        <f t="shared" si="18"/>
        <v>0</v>
      </c>
      <c r="AA26" s="57"/>
      <c r="AB26" s="29">
        <f t="shared" si="20"/>
        <v>0</v>
      </c>
      <c r="AC26" s="29">
        <f t="shared" si="20"/>
        <v>0</v>
      </c>
      <c r="AD26" s="20">
        <f>AB26+AC26</f>
        <v>0</v>
      </c>
      <c r="AE26" s="52"/>
      <c r="AF26" s="29">
        <f t="shared" si="21"/>
        <v>0</v>
      </c>
      <c r="AG26" s="29">
        <f t="shared" si="21"/>
        <v>0</v>
      </c>
      <c r="AH26" s="20">
        <f>AF26+AG26</f>
        <v>0</v>
      </c>
      <c r="AJ26" s="29">
        <f aca="true" t="shared" si="22" ref="AJ26:AK28">R26+T26+V26</f>
        <v>0</v>
      </c>
      <c r="AK26" s="29">
        <f t="shared" si="22"/>
        <v>0</v>
      </c>
      <c r="AL26" s="20">
        <f>AJ26+AK26</f>
        <v>0</v>
      </c>
      <c r="AN26" s="65"/>
      <c r="AO26" s="65"/>
      <c r="AP26" s="65"/>
      <c r="AQ26" s="65"/>
    </row>
    <row r="27" spans="1:43" ht="18" customHeight="1">
      <c r="A27" s="7">
        <f>'Asistencia Mensual'!A27</f>
        <v>25</v>
      </c>
      <c r="B27" s="11">
        <f>'Asistencia Mensual'!B27</f>
        <v>0</v>
      </c>
      <c r="C27" s="11">
        <f>'Asistencia Mensual'!C27</f>
        <v>0</v>
      </c>
      <c r="D27" s="67">
        <f>'Septiembre-2012'!AN27</f>
        <v>0</v>
      </c>
      <c r="E27" s="67">
        <f>'Septiembre-2012'!AO27</f>
        <v>0</v>
      </c>
      <c r="F27" s="67">
        <f>'Octubre-2012'!AO27</f>
        <v>0</v>
      </c>
      <c r="G27" s="67">
        <f>'Octubre-2012'!AP27</f>
        <v>0</v>
      </c>
      <c r="H27" s="67">
        <f>'Noviembre-2012'!AN27</f>
        <v>0</v>
      </c>
      <c r="I27" s="67">
        <f>'Noviembre-2012'!AO27</f>
        <v>0</v>
      </c>
      <c r="J27" s="67">
        <f>'Diciembre-2012'!AN27</f>
        <v>0</v>
      </c>
      <c r="K27" s="67">
        <f>'Diciembre-2012'!AO27</f>
        <v>0</v>
      </c>
      <c r="L27" s="66">
        <f>'Enero-2013'!AO27</f>
        <v>0</v>
      </c>
      <c r="M27" s="66">
        <f>'Enero-2013'!AP27</f>
        <v>0</v>
      </c>
      <c r="N27" s="66">
        <f>'Febrero-2013'!AL27</f>
        <v>0</v>
      </c>
      <c r="O27" s="66">
        <f>'Febrero-2013'!AM27</f>
        <v>0</v>
      </c>
      <c r="P27" s="66">
        <f>'Marzo-2013'!AO27</f>
        <v>0</v>
      </c>
      <c r="Q27" s="66">
        <f>'Marzo-2013'!AP27</f>
        <v>0</v>
      </c>
      <c r="R27" s="68">
        <f>'Abril-2013'!AN27</f>
        <v>0</v>
      </c>
      <c r="S27" s="68">
        <f>'Abril-2013'!AO27</f>
        <v>0</v>
      </c>
      <c r="T27" s="68">
        <f>'Mayo-2013'!AO27</f>
        <v>0</v>
      </c>
      <c r="U27" s="68">
        <f>'Mayo-2013'!AP27</f>
        <v>0</v>
      </c>
      <c r="V27" s="68">
        <f>'Mayo-2013'!AO27</f>
        <v>0</v>
      </c>
      <c r="W27" s="68">
        <f>'Junio-2013'!AO27</f>
        <v>0</v>
      </c>
      <c r="X27" s="18">
        <f t="shared" si="19"/>
        <v>0</v>
      </c>
      <c r="Y27" s="19">
        <f t="shared" si="19"/>
        <v>0</v>
      </c>
      <c r="Z27" s="20">
        <f t="shared" si="18"/>
        <v>0</v>
      </c>
      <c r="AA27" s="57"/>
      <c r="AB27" s="29">
        <f t="shared" si="20"/>
        <v>0</v>
      </c>
      <c r="AC27" s="29">
        <f t="shared" si="20"/>
        <v>0</v>
      </c>
      <c r="AD27" s="20">
        <f>AB27+AC27</f>
        <v>0</v>
      </c>
      <c r="AE27" s="52"/>
      <c r="AF27" s="29">
        <f t="shared" si="21"/>
        <v>0</v>
      </c>
      <c r="AG27" s="29">
        <f t="shared" si="21"/>
        <v>0</v>
      </c>
      <c r="AH27" s="20">
        <f>AF27+AG27</f>
        <v>0</v>
      </c>
      <c r="AJ27" s="29">
        <f t="shared" si="22"/>
        <v>0</v>
      </c>
      <c r="AK27" s="29">
        <f t="shared" si="22"/>
        <v>0</v>
      </c>
      <c r="AL27" s="20">
        <f>AJ27+AK27</f>
        <v>0</v>
      </c>
      <c r="AN27" s="65"/>
      <c r="AO27" s="65"/>
      <c r="AP27" s="65"/>
      <c r="AQ27" s="65"/>
    </row>
    <row r="28" spans="1:43" ht="18" customHeight="1">
      <c r="A28" s="7">
        <f>'Asistencia Mensual'!A28</f>
        <v>26</v>
      </c>
      <c r="B28" s="11" t="str">
        <f>'Asistencia Mensual'!B28</f>
        <v>Zurita Viera </v>
      </c>
      <c r="C28" s="11" t="str">
        <f>'Asistencia Mensual'!C28</f>
        <v>Carmencita</v>
      </c>
      <c r="D28" s="67">
        <f>'Septiembre-2012'!AN28</f>
        <v>0</v>
      </c>
      <c r="E28" s="67">
        <f>'Septiembre-2012'!AO28</f>
        <v>0</v>
      </c>
      <c r="F28" s="67">
        <f>'Octubre-2012'!AO28</f>
        <v>0</v>
      </c>
      <c r="G28" s="67">
        <f>'Octubre-2012'!AP28</f>
        <v>0</v>
      </c>
      <c r="H28" s="67">
        <f>'Noviembre-2012'!AN28</f>
        <v>0</v>
      </c>
      <c r="I28" s="67">
        <f>'Noviembre-2012'!AO28</f>
        <v>0</v>
      </c>
      <c r="J28" s="67">
        <f>'Diciembre-2012'!AN28</f>
        <v>0</v>
      </c>
      <c r="K28" s="67">
        <f>'Diciembre-2012'!AO28</f>
        <v>0</v>
      </c>
      <c r="L28" s="66">
        <f>'Enero-2013'!AO28</f>
        <v>0</v>
      </c>
      <c r="M28" s="66">
        <f>'Enero-2013'!AP28</f>
        <v>0</v>
      </c>
      <c r="N28" s="66">
        <f>'Febrero-2013'!AL28</f>
        <v>0</v>
      </c>
      <c r="O28" s="66">
        <f>'Febrero-2013'!AM28</f>
        <v>0</v>
      </c>
      <c r="P28" s="66">
        <f>'Marzo-2013'!AO28</f>
        <v>0</v>
      </c>
      <c r="Q28" s="66">
        <f>'Marzo-2013'!AP28</f>
        <v>0</v>
      </c>
      <c r="R28" s="68">
        <f>'Abril-2013'!AN28</f>
        <v>0</v>
      </c>
      <c r="S28" s="68">
        <f>'Abril-2013'!AO28</f>
        <v>0</v>
      </c>
      <c r="T28" s="68">
        <f>'Mayo-2013'!AO28</f>
        <v>0</v>
      </c>
      <c r="U28" s="68">
        <f>'Mayo-2013'!AP28</f>
        <v>0</v>
      </c>
      <c r="V28" s="68">
        <f>'Mayo-2013'!AO28</f>
        <v>0</v>
      </c>
      <c r="W28" s="68">
        <f>'Junio-2013'!AO28</f>
        <v>0</v>
      </c>
      <c r="X28" s="18">
        <f t="shared" si="19"/>
        <v>0</v>
      </c>
      <c r="Y28" s="19">
        <f t="shared" si="19"/>
        <v>0</v>
      </c>
      <c r="Z28" s="20">
        <f t="shared" si="18"/>
        <v>0</v>
      </c>
      <c r="AA28" s="57"/>
      <c r="AB28" s="29">
        <f t="shared" si="20"/>
        <v>0</v>
      </c>
      <c r="AC28" s="29">
        <f t="shared" si="20"/>
        <v>0</v>
      </c>
      <c r="AD28" s="20">
        <f>AB28+AC28</f>
        <v>0</v>
      </c>
      <c r="AE28" s="52"/>
      <c r="AF28" s="29">
        <f t="shared" si="21"/>
        <v>0</v>
      </c>
      <c r="AG28" s="29">
        <f t="shared" si="21"/>
        <v>0</v>
      </c>
      <c r="AH28" s="20">
        <f>AF28+AG28</f>
        <v>0</v>
      </c>
      <c r="AJ28" s="29">
        <f t="shared" si="22"/>
        <v>0</v>
      </c>
      <c r="AK28" s="29">
        <f t="shared" si="22"/>
        <v>0</v>
      </c>
      <c r="AL28" s="20">
        <f>AJ28+AK28</f>
        <v>0</v>
      </c>
      <c r="AN28" s="65"/>
      <c r="AO28" s="65"/>
      <c r="AP28" s="65"/>
      <c r="AQ28" s="65"/>
    </row>
    <row r="29" spans="3:41" ht="30.75" customHeight="1" thickBot="1">
      <c r="C29" s="21" t="s">
        <v>9</v>
      </c>
      <c r="D29" s="31">
        <f>SUM(D3:D28)</f>
        <v>25</v>
      </c>
      <c r="E29" s="31">
        <f aca="true" t="shared" si="23" ref="E29:W29">SUM(E3:E28)</f>
        <v>0</v>
      </c>
      <c r="F29" s="31">
        <f t="shared" si="23"/>
        <v>0</v>
      </c>
      <c r="G29" s="31">
        <f t="shared" si="23"/>
        <v>0</v>
      </c>
      <c r="H29" s="31">
        <f t="shared" si="23"/>
        <v>0</v>
      </c>
      <c r="I29" s="31">
        <f t="shared" si="23"/>
        <v>0</v>
      </c>
      <c r="J29" s="31">
        <f t="shared" si="23"/>
        <v>0</v>
      </c>
      <c r="K29" s="31">
        <f t="shared" si="23"/>
        <v>0</v>
      </c>
      <c r="L29" s="31">
        <f t="shared" si="23"/>
        <v>0</v>
      </c>
      <c r="M29" s="31">
        <f t="shared" si="23"/>
        <v>0</v>
      </c>
      <c r="N29" s="31">
        <f t="shared" si="23"/>
        <v>0</v>
      </c>
      <c r="O29" s="31">
        <f t="shared" si="23"/>
        <v>0</v>
      </c>
      <c r="P29" s="31">
        <f t="shared" si="23"/>
        <v>0</v>
      </c>
      <c r="Q29" s="31">
        <f t="shared" si="23"/>
        <v>0</v>
      </c>
      <c r="R29" s="31">
        <f t="shared" si="23"/>
        <v>0</v>
      </c>
      <c r="S29" s="31">
        <f t="shared" si="23"/>
        <v>0</v>
      </c>
      <c r="T29" s="31">
        <f t="shared" si="23"/>
        <v>0</v>
      </c>
      <c r="U29" s="31">
        <f t="shared" si="23"/>
        <v>0</v>
      </c>
      <c r="V29" s="31">
        <f t="shared" si="23"/>
        <v>0</v>
      </c>
      <c r="W29" s="31">
        <f t="shared" si="23"/>
        <v>0</v>
      </c>
      <c r="X29" s="32">
        <f>SUM(X3:X25)</f>
        <v>25</v>
      </c>
      <c r="Y29" s="32">
        <f>SUM(Y3:Y25)</f>
        <v>0</v>
      </c>
      <c r="AB29" s="32">
        <f>SUM(AB3:AB25)</f>
        <v>25</v>
      </c>
      <c r="AC29" s="32">
        <f>SUM(AC3:AC25)</f>
        <v>0</v>
      </c>
      <c r="AD29" s="33"/>
      <c r="AF29" s="32">
        <f>SUM(AF3:AF25)</f>
        <v>0</v>
      </c>
      <c r="AG29" s="32">
        <f>SUM(AG3:AG25)</f>
        <v>0</v>
      </c>
      <c r="AH29" s="33"/>
      <c r="AJ29" s="32">
        <f>SUM(AJ3:AJ25)</f>
        <v>0</v>
      </c>
      <c r="AK29" s="32">
        <f>SUM(AK3:AK25)</f>
        <v>0</v>
      </c>
      <c r="AN29" s="32">
        <f>SUM(AN3:AN25)</f>
        <v>25</v>
      </c>
      <c r="AO29" s="32">
        <f>SUM(AO3:AO25)</f>
        <v>0</v>
      </c>
    </row>
    <row r="30" spans="5:23" ht="15.75" thickTop="1"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5:23" ht="15"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</sheetData>
  <sheetProtection/>
  <mergeCells count="15">
    <mergeCell ref="AN1:AP1"/>
    <mergeCell ref="AJ1:AK1"/>
    <mergeCell ref="P1:Q1"/>
    <mergeCell ref="R1:S1"/>
    <mergeCell ref="T1:U1"/>
    <mergeCell ref="V1:W1"/>
    <mergeCell ref="X1:Y1"/>
    <mergeCell ref="AF1:AG1"/>
    <mergeCell ref="AB1:AC1"/>
    <mergeCell ref="L1:M1"/>
    <mergeCell ref="N1:O1"/>
    <mergeCell ref="D1:E1"/>
    <mergeCell ref="F1:G1"/>
    <mergeCell ref="H1:I1"/>
    <mergeCell ref="J1:K1"/>
  </mergeCells>
  <printOptions/>
  <pageMargins left="0.38" right="0.23" top="0.7874015748031497" bottom="0.1968503937007874" header="0.2755905511811024" footer="0.2362204724409449"/>
  <pageSetup horizontalDpi="300" verticalDpi="300" orientation="landscape" paperSize="9" r:id="rId1"/>
  <headerFooter alignWithMargins="0">
    <oddHeader>&amp;C&amp;"Calibri,Negrita"&amp;14Resumen faltas del curso escolar&amp;R&amp;"-,Negrita"&amp;14 6ºA Primaria
2.011-12</oddHeader>
  </headerFooter>
  <ignoredErrors>
    <ignoredError sqref="U3:U2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P28"/>
  <sheetViews>
    <sheetView showGridLines="0" showZeros="0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11.421875" defaultRowHeight="15" outlineLevelCol="1"/>
  <cols>
    <col min="1" max="1" width="3.00390625" style="0" customWidth="1"/>
    <col min="2" max="2" width="16.8515625" style="0" customWidth="1"/>
    <col min="3" max="3" width="17.28125" style="0" customWidth="1"/>
    <col min="4" max="9" width="3.421875" style="0" customWidth="1" outlineLevel="1"/>
    <col min="10" max="15" width="3.421875" style="0" customWidth="1"/>
    <col min="16" max="17" width="3.421875" style="72" customWidth="1"/>
    <col min="18" max="22" width="3.421875" style="0" customWidth="1"/>
    <col min="23" max="24" width="3.421875" style="72" customWidth="1"/>
    <col min="25" max="29" width="3.421875" style="0" customWidth="1"/>
    <col min="30" max="31" width="3.421875" style="72" customWidth="1"/>
    <col min="32" max="34" width="3.421875" style="0" customWidth="1"/>
    <col min="35" max="35" width="3.57421875" style="0" hidden="1" customWidth="1" outlineLevel="1"/>
    <col min="36" max="36" width="4.28125" style="0" hidden="1" customWidth="1" outlineLevel="1"/>
    <col min="37" max="37" width="4.57421875" style="0" hidden="1" customWidth="1" outlineLevel="1"/>
    <col min="38" max="38" width="3.57421875" style="0" hidden="1" customWidth="1" outlineLevel="1"/>
    <col min="39" max="40" width="4.140625" style="0" hidden="1" customWidth="1" outlineLevel="1"/>
    <col min="41" max="41" width="5.8515625" style="0" customWidth="1" collapsed="1"/>
    <col min="42" max="42" width="5.8515625" style="0" customWidth="1"/>
  </cols>
  <sheetData>
    <row r="1" spans="3:42" ht="21.75" customHeight="1">
      <c r="C1" s="15" t="s">
        <v>0</v>
      </c>
      <c r="D1" s="104" t="s">
        <v>24</v>
      </c>
      <c r="E1" s="104"/>
      <c r="F1" s="104"/>
      <c r="G1" s="104"/>
      <c r="H1" s="104"/>
      <c r="I1" s="104"/>
      <c r="AO1" s="105" t="s">
        <v>43</v>
      </c>
      <c r="AP1" s="105"/>
    </row>
    <row r="2" spans="1:42" ht="28.5" customHeight="1" thickBot="1">
      <c r="A2" s="2" t="s">
        <v>1</v>
      </c>
      <c r="B2" s="3" t="s">
        <v>2</v>
      </c>
      <c r="C2" s="4" t="s">
        <v>3</v>
      </c>
      <c r="D2" s="85">
        <v>1</v>
      </c>
      <c r="E2" s="71">
        <v>2</v>
      </c>
      <c r="F2" s="71">
        <v>3</v>
      </c>
      <c r="G2" s="71">
        <v>4</v>
      </c>
      <c r="H2" s="71">
        <v>5</v>
      </c>
      <c r="I2" s="71">
        <v>6</v>
      </c>
      <c r="J2" s="91">
        <v>7</v>
      </c>
      <c r="K2" s="6">
        <v>8</v>
      </c>
      <c r="L2" s="6">
        <v>9</v>
      </c>
      <c r="M2" s="6">
        <v>10</v>
      </c>
      <c r="N2" s="6">
        <v>11</v>
      </c>
      <c r="O2" s="71">
        <v>12</v>
      </c>
      <c r="P2" s="71">
        <v>13</v>
      </c>
      <c r="Q2" s="91">
        <v>14</v>
      </c>
      <c r="R2" s="6">
        <v>15</v>
      </c>
      <c r="S2" s="6">
        <v>16</v>
      </c>
      <c r="T2" s="6">
        <v>17</v>
      </c>
      <c r="U2" s="6">
        <v>18</v>
      </c>
      <c r="V2" s="71">
        <v>19</v>
      </c>
      <c r="W2" s="71">
        <v>20</v>
      </c>
      <c r="X2" s="91">
        <v>21</v>
      </c>
      <c r="Y2" s="6">
        <v>22</v>
      </c>
      <c r="Z2" s="6">
        <v>23</v>
      </c>
      <c r="AA2" s="6">
        <v>24</v>
      </c>
      <c r="AB2" s="6">
        <v>25</v>
      </c>
      <c r="AC2" s="71">
        <v>26</v>
      </c>
      <c r="AD2" s="71">
        <v>27</v>
      </c>
      <c r="AE2" s="91">
        <v>28</v>
      </c>
      <c r="AF2" s="6">
        <v>29</v>
      </c>
      <c r="AG2" s="6">
        <v>30</v>
      </c>
      <c r="AH2" s="6">
        <v>31</v>
      </c>
      <c r="AI2" s="75">
        <v>6</v>
      </c>
      <c r="AJ2" s="79" t="s">
        <v>47</v>
      </c>
      <c r="AK2" s="79" t="s">
        <v>46</v>
      </c>
      <c r="AL2" s="76" t="s">
        <v>27</v>
      </c>
      <c r="AM2" s="80" t="s">
        <v>44</v>
      </c>
      <c r="AN2" s="80" t="s">
        <v>45</v>
      </c>
      <c r="AO2" s="81" t="s">
        <v>48</v>
      </c>
      <c r="AP2" s="82" t="s">
        <v>49</v>
      </c>
    </row>
    <row r="3" spans="1:42" ht="18" customHeight="1" thickTop="1">
      <c r="A3" s="7">
        <f>'Asistencia Mensual'!A3</f>
        <v>1</v>
      </c>
      <c r="B3" s="24" t="str">
        <f>'Asistencia Mensual'!B3</f>
        <v>Alemán Sosa</v>
      </c>
      <c r="C3" s="24" t="str">
        <f>'Asistencia Mensual'!C3</f>
        <v>Ana</v>
      </c>
      <c r="D3" s="87"/>
      <c r="E3" s="87"/>
      <c r="F3" s="87"/>
      <c r="G3" s="87"/>
      <c r="H3" s="87"/>
      <c r="I3" s="87"/>
      <c r="J3" s="92"/>
      <c r="K3" s="77"/>
      <c r="L3" s="77"/>
      <c r="M3" s="77"/>
      <c r="N3" s="77"/>
      <c r="O3" s="87"/>
      <c r="P3" s="87"/>
      <c r="Q3" s="92"/>
      <c r="R3" s="77"/>
      <c r="S3" s="77"/>
      <c r="T3" s="77"/>
      <c r="U3" s="77"/>
      <c r="V3" s="87"/>
      <c r="W3" s="87"/>
      <c r="X3" s="92"/>
      <c r="Y3" s="77"/>
      <c r="Z3" s="77"/>
      <c r="AA3" s="77"/>
      <c r="AB3" s="77"/>
      <c r="AC3" s="87"/>
      <c r="AD3" s="87"/>
      <c r="AE3" s="92"/>
      <c r="AF3" s="77"/>
      <c r="AG3" s="77"/>
      <c r="AH3" s="78"/>
      <c r="AI3" s="74">
        <f aca="true" t="shared" si="0" ref="AI3:AI25">COUNTIF(D3:AH3,"6")</f>
        <v>0</v>
      </c>
      <c r="AJ3" s="74">
        <f>COUNTIF(D3:AH3,"3sJ")</f>
        <v>0</v>
      </c>
      <c r="AK3" s="74">
        <f>COUNTIF(D3:AH3,"2sJ")</f>
        <v>0</v>
      </c>
      <c r="AL3" s="74">
        <f>COUNTIF(D3:AH3,"J")</f>
        <v>0</v>
      </c>
      <c r="AM3" s="74">
        <f>COUNTIF(D3:AH3,"3J")</f>
        <v>0</v>
      </c>
      <c r="AN3" s="73">
        <f>COUNTIF(D3:AH3,"2J")</f>
        <v>0</v>
      </c>
      <c r="AO3" s="23">
        <f>(AI3*5)+(AJ3*3)+(AK3*2)</f>
        <v>0</v>
      </c>
      <c r="AP3" s="23">
        <f>(AL3*5)+(AM3*3)+(AN3*2)</f>
        <v>0</v>
      </c>
    </row>
    <row r="4" spans="1:42" ht="18" customHeight="1">
      <c r="A4" s="7">
        <f>'Asistencia Mensual'!A4</f>
        <v>2</v>
      </c>
      <c r="B4" s="24" t="str">
        <f>'Asistencia Mensual'!B4</f>
        <v>Bentos Guerra</v>
      </c>
      <c r="C4" s="24" t="str">
        <f>'Asistencia Mensual'!C4</f>
        <v>Claudia</v>
      </c>
      <c r="D4" s="87"/>
      <c r="E4" s="87"/>
      <c r="F4" s="87"/>
      <c r="G4" s="87"/>
      <c r="H4" s="87"/>
      <c r="I4" s="87"/>
      <c r="J4" s="92"/>
      <c r="K4" s="77"/>
      <c r="L4" s="77"/>
      <c r="M4" s="77"/>
      <c r="N4" s="77"/>
      <c r="O4" s="87"/>
      <c r="P4" s="87"/>
      <c r="Q4" s="92"/>
      <c r="R4" s="77"/>
      <c r="S4" s="77"/>
      <c r="T4" s="77"/>
      <c r="U4" s="77"/>
      <c r="V4" s="87"/>
      <c r="W4" s="87"/>
      <c r="X4" s="92"/>
      <c r="Y4" s="77"/>
      <c r="Z4" s="77"/>
      <c r="AA4" s="77"/>
      <c r="AB4" s="77"/>
      <c r="AC4" s="87"/>
      <c r="AD4" s="87"/>
      <c r="AE4" s="92"/>
      <c r="AF4" s="77"/>
      <c r="AG4" s="77"/>
      <c r="AH4" s="83"/>
      <c r="AI4" s="74">
        <f t="shared" si="0"/>
        <v>0</v>
      </c>
      <c r="AJ4" s="74">
        <f>COUNTIF(D4:AH4,"3sJ")</f>
        <v>0</v>
      </c>
      <c r="AK4" s="74">
        <f>COUNTIF(D4:AH4,"2sJ")</f>
        <v>0</v>
      </c>
      <c r="AL4" s="74">
        <f>COUNTIF(D4:AH4,"J")</f>
        <v>0</v>
      </c>
      <c r="AM4" s="74">
        <f>COUNTIF(D4:AH4,"3J")</f>
        <v>0</v>
      </c>
      <c r="AN4" s="73">
        <f>COUNTIF(D4:AH4,"2J")</f>
        <v>0</v>
      </c>
      <c r="AO4" s="23">
        <f>(AI4*5)+(AJ4*3)+(AK4*2)</f>
        <v>0</v>
      </c>
      <c r="AP4" s="23">
        <f>(AL4*5)+(AM4*3)+(AN4*2)</f>
        <v>0</v>
      </c>
    </row>
    <row r="5" spans="1:42" ht="18" customHeight="1">
      <c r="A5" s="7">
        <f>'Asistencia Mensual'!A5</f>
        <v>3</v>
      </c>
      <c r="B5" s="24" t="str">
        <f>'Asistencia Mensual'!B5</f>
        <v>Piojo Cachondo</v>
      </c>
      <c r="C5" s="24" t="str">
        <f>'Asistencia Mensual'!C5</f>
        <v>Bartolomé</v>
      </c>
      <c r="D5" s="87"/>
      <c r="E5" s="87"/>
      <c r="F5" s="87"/>
      <c r="G5" s="87"/>
      <c r="H5" s="87"/>
      <c r="I5" s="87"/>
      <c r="J5" s="92"/>
      <c r="K5" s="77"/>
      <c r="L5" s="77"/>
      <c r="M5" s="77"/>
      <c r="N5" s="77"/>
      <c r="O5" s="87"/>
      <c r="P5" s="87"/>
      <c r="Q5" s="92"/>
      <c r="R5" s="77"/>
      <c r="S5" s="77"/>
      <c r="T5" s="77"/>
      <c r="U5" s="77"/>
      <c r="V5" s="87"/>
      <c r="W5" s="87"/>
      <c r="X5" s="92"/>
      <c r="Y5" s="77"/>
      <c r="Z5" s="77"/>
      <c r="AA5" s="77"/>
      <c r="AB5" s="77"/>
      <c r="AC5" s="87"/>
      <c r="AD5" s="87"/>
      <c r="AE5" s="92"/>
      <c r="AF5" s="77"/>
      <c r="AG5" s="77"/>
      <c r="AH5" s="83"/>
      <c r="AI5" s="74">
        <f t="shared" si="0"/>
        <v>0</v>
      </c>
      <c r="AJ5" s="74">
        <f aca="true" t="shared" si="1" ref="AJ5:AJ25">COUNTIF(D5:AH5,"3sJ")</f>
        <v>0</v>
      </c>
      <c r="AK5" s="74">
        <f aca="true" t="shared" si="2" ref="AK5:AK25">COUNTIF(D5:AH5,"2sJ")</f>
        <v>0</v>
      </c>
      <c r="AL5" s="74">
        <f aca="true" t="shared" si="3" ref="AL5:AL25">COUNTIF(D5:AH5,"J")</f>
        <v>0</v>
      </c>
      <c r="AM5" s="74">
        <f aca="true" t="shared" si="4" ref="AM5:AM25">COUNTIF(D5:AH5,"3J")</f>
        <v>0</v>
      </c>
      <c r="AN5" s="73">
        <f aca="true" t="shared" si="5" ref="AN5:AN25">COUNTIF(D5:AH5,"2J")</f>
        <v>0</v>
      </c>
      <c r="AO5" s="23">
        <f aca="true" t="shared" si="6" ref="AO5:AO25">(AI5*5)+(AJ5*3)+(AK5*2)</f>
        <v>0</v>
      </c>
      <c r="AP5" s="23">
        <f aca="true" t="shared" si="7" ref="AP5:AP25">(AL5*5)+(AM5*3)+(AN5*2)</f>
        <v>0</v>
      </c>
    </row>
    <row r="6" spans="1:42" ht="18" customHeight="1">
      <c r="A6" s="7">
        <f>'Asistencia Mensual'!A6</f>
        <v>4</v>
      </c>
      <c r="B6" s="24" t="str">
        <f>'Asistencia Mensual'!B6</f>
        <v>Díaz González</v>
      </c>
      <c r="C6" s="24" t="str">
        <f>'Asistencia Mensual'!C6</f>
        <v>Pedro</v>
      </c>
      <c r="D6" s="87"/>
      <c r="E6" s="87"/>
      <c r="F6" s="87"/>
      <c r="G6" s="87"/>
      <c r="H6" s="87"/>
      <c r="I6" s="87"/>
      <c r="J6" s="92"/>
      <c r="K6" s="77"/>
      <c r="L6" s="77"/>
      <c r="M6" s="77"/>
      <c r="N6" s="77"/>
      <c r="O6" s="87"/>
      <c r="P6" s="87"/>
      <c r="Q6" s="92"/>
      <c r="R6" s="77"/>
      <c r="S6" s="77"/>
      <c r="T6" s="77"/>
      <c r="U6" s="77"/>
      <c r="V6" s="87"/>
      <c r="W6" s="87"/>
      <c r="X6" s="92"/>
      <c r="Y6" s="77"/>
      <c r="Z6" s="77"/>
      <c r="AA6" s="77"/>
      <c r="AB6" s="77"/>
      <c r="AC6" s="87"/>
      <c r="AD6" s="87"/>
      <c r="AE6" s="92"/>
      <c r="AF6" s="77"/>
      <c r="AG6" s="77"/>
      <c r="AH6" s="83"/>
      <c r="AI6" s="74">
        <f t="shared" si="0"/>
        <v>0</v>
      </c>
      <c r="AJ6" s="74">
        <f t="shared" si="1"/>
        <v>0</v>
      </c>
      <c r="AK6" s="74">
        <f t="shared" si="2"/>
        <v>0</v>
      </c>
      <c r="AL6" s="74">
        <f t="shared" si="3"/>
        <v>0</v>
      </c>
      <c r="AM6" s="74">
        <f t="shared" si="4"/>
        <v>0</v>
      </c>
      <c r="AN6" s="73">
        <f t="shared" si="5"/>
        <v>0</v>
      </c>
      <c r="AO6" s="23">
        <f t="shared" si="6"/>
        <v>0</v>
      </c>
      <c r="AP6" s="23">
        <f t="shared" si="7"/>
        <v>0</v>
      </c>
    </row>
    <row r="7" spans="1:42" ht="18" customHeight="1">
      <c r="A7" s="7">
        <f>'Asistencia Mensual'!A7</f>
        <v>5</v>
      </c>
      <c r="B7" s="24" t="str">
        <f>'Asistencia Mensual'!B7</f>
        <v>Hernández Gutiérrez</v>
      </c>
      <c r="C7" s="24" t="str">
        <f>'Asistencia Mensual'!C7</f>
        <v>Herminia</v>
      </c>
      <c r="D7" s="87"/>
      <c r="E7" s="87"/>
      <c r="F7" s="87"/>
      <c r="G7" s="87"/>
      <c r="H7" s="87"/>
      <c r="I7" s="87"/>
      <c r="J7" s="92"/>
      <c r="K7" s="77"/>
      <c r="L7" s="77"/>
      <c r="M7" s="77"/>
      <c r="N7" s="77"/>
      <c r="O7" s="87"/>
      <c r="P7" s="87"/>
      <c r="Q7" s="92"/>
      <c r="R7" s="77"/>
      <c r="S7" s="77"/>
      <c r="T7" s="77"/>
      <c r="U7" s="77"/>
      <c r="V7" s="87"/>
      <c r="W7" s="87"/>
      <c r="X7" s="92"/>
      <c r="Y7" s="77"/>
      <c r="Z7" s="77"/>
      <c r="AA7" s="77"/>
      <c r="AB7" s="77"/>
      <c r="AC7" s="87"/>
      <c r="AD7" s="87"/>
      <c r="AE7" s="92"/>
      <c r="AF7" s="77"/>
      <c r="AG7" s="77"/>
      <c r="AH7" s="83"/>
      <c r="AI7" s="74">
        <f t="shared" si="0"/>
        <v>0</v>
      </c>
      <c r="AJ7" s="74">
        <f t="shared" si="1"/>
        <v>0</v>
      </c>
      <c r="AK7" s="74">
        <f t="shared" si="2"/>
        <v>0</v>
      </c>
      <c r="AL7" s="74">
        <f t="shared" si="3"/>
        <v>0</v>
      </c>
      <c r="AM7" s="74">
        <f t="shared" si="4"/>
        <v>0</v>
      </c>
      <c r="AN7" s="73">
        <f t="shared" si="5"/>
        <v>0</v>
      </c>
      <c r="AO7" s="23">
        <f t="shared" si="6"/>
        <v>0</v>
      </c>
      <c r="AP7" s="23">
        <f t="shared" si="7"/>
        <v>0</v>
      </c>
    </row>
    <row r="8" spans="1:42" ht="18" customHeight="1">
      <c r="A8" s="7">
        <f>'Asistencia Mensual'!A8</f>
        <v>6</v>
      </c>
      <c r="B8" s="24" t="str">
        <f>'Asistencia Mensual'!B8</f>
        <v>Jiménez Carreño</v>
      </c>
      <c r="C8" s="24" t="str">
        <f>'Asistencia Mensual'!C8</f>
        <v>Bartolomé</v>
      </c>
      <c r="D8" s="87"/>
      <c r="E8" s="87"/>
      <c r="F8" s="87"/>
      <c r="G8" s="87"/>
      <c r="H8" s="87"/>
      <c r="I8" s="87"/>
      <c r="J8" s="92"/>
      <c r="K8" s="77"/>
      <c r="L8" s="77"/>
      <c r="M8" s="77"/>
      <c r="N8" s="77"/>
      <c r="O8" s="87"/>
      <c r="P8" s="87"/>
      <c r="Q8" s="92"/>
      <c r="R8" s="77"/>
      <c r="S8" s="77"/>
      <c r="T8" s="77"/>
      <c r="U8" s="77"/>
      <c r="V8" s="87"/>
      <c r="W8" s="87"/>
      <c r="X8" s="92"/>
      <c r="Y8" s="77"/>
      <c r="Z8" s="77"/>
      <c r="AA8" s="77"/>
      <c r="AB8" s="77"/>
      <c r="AC8" s="87"/>
      <c r="AD8" s="87"/>
      <c r="AE8" s="92"/>
      <c r="AF8" s="77"/>
      <c r="AG8" s="77"/>
      <c r="AH8" s="83"/>
      <c r="AI8" s="74">
        <f t="shared" si="0"/>
        <v>0</v>
      </c>
      <c r="AJ8" s="74">
        <f t="shared" si="1"/>
        <v>0</v>
      </c>
      <c r="AK8" s="74">
        <f t="shared" si="2"/>
        <v>0</v>
      </c>
      <c r="AL8" s="74">
        <f t="shared" si="3"/>
        <v>0</v>
      </c>
      <c r="AM8" s="74">
        <f t="shared" si="4"/>
        <v>0</v>
      </c>
      <c r="AN8" s="73">
        <f t="shared" si="5"/>
        <v>0</v>
      </c>
      <c r="AO8" s="23">
        <f t="shared" si="6"/>
        <v>0</v>
      </c>
      <c r="AP8" s="23">
        <f t="shared" si="7"/>
        <v>0</v>
      </c>
    </row>
    <row r="9" spans="1:42" ht="18" customHeight="1">
      <c r="A9" s="7">
        <f>'Asistencia Mensual'!A9</f>
        <v>7</v>
      </c>
      <c r="B9" s="24" t="str">
        <f>'Asistencia Mensual'!B9</f>
        <v>Jiménez Carreño</v>
      </c>
      <c r="C9" s="24" t="str">
        <f>'Asistencia Mensual'!C9</f>
        <v>José</v>
      </c>
      <c r="D9" s="87"/>
      <c r="E9" s="87"/>
      <c r="F9" s="87"/>
      <c r="G9" s="87"/>
      <c r="H9" s="87"/>
      <c r="I9" s="87"/>
      <c r="J9" s="92"/>
      <c r="K9" s="77"/>
      <c r="L9" s="77"/>
      <c r="M9" s="77"/>
      <c r="N9" s="77"/>
      <c r="O9" s="87"/>
      <c r="P9" s="87"/>
      <c r="Q9" s="92"/>
      <c r="R9" s="77"/>
      <c r="S9" s="77"/>
      <c r="T9" s="77"/>
      <c r="U9" s="77"/>
      <c r="V9" s="87"/>
      <c r="W9" s="87"/>
      <c r="X9" s="92"/>
      <c r="Y9" s="77"/>
      <c r="Z9" s="77"/>
      <c r="AA9" s="77"/>
      <c r="AB9" s="77"/>
      <c r="AC9" s="87"/>
      <c r="AD9" s="87"/>
      <c r="AE9" s="92"/>
      <c r="AF9" s="77"/>
      <c r="AG9" s="77"/>
      <c r="AH9" s="83"/>
      <c r="AI9" s="74">
        <f t="shared" si="0"/>
        <v>0</v>
      </c>
      <c r="AJ9" s="74">
        <f t="shared" si="1"/>
        <v>0</v>
      </c>
      <c r="AK9" s="74">
        <f t="shared" si="2"/>
        <v>0</v>
      </c>
      <c r="AL9" s="74">
        <f t="shared" si="3"/>
        <v>0</v>
      </c>
      <c r="AM9" s="74">
        <f t="shared" si="4"/>
        <v>0</v>
      </c>
      <c r="AN9" s="73">
        <f t="shared" si="5"/>
        <v>0</v>
      </c>
      <c r="AO9" s="23">
        <f t="shared" si="6"/>
        <v>0</v>
      </c>
      <c r="AP9" s="23">
        <f t="shared" si="7"/>
        <v>0</v>
      </c>
    </row>
    <row r="10" spans="1:42" ht="18" customHeight="1">
      <c r="A10" s="7">
        <f>'Asistencia Mensual'!A10</f>
        <v>8</v>
      </c>
      <c r="B10" s="24" t="str">
        <f>'Asistencia Mensual'!B10</f>
        <v>Morales Hernán</v>
      </c>
      <c r="C10" s="24" t="str">
        <f>'Asistencia Mensual'!C10</f>
        <v>Concepción</v>
      </c>
      <c r="D10" s="87"/>
      <c r="E10" s="87"/>
      <c r="F10" s="87"/>
      <c r="G10" s="87"/>
      <c r="H10" s="87"/>
      <c r="I10" s="87"/>
      <c r="J10" s="92"/>
      <c r="K10" s="77"/>
      <c r="L10" s="77"/>
      <c r="M10" s="77"/>
      <c r="N10" s="77"/>
      <c r="O10" s="87"/>
      <c r="P10" s="87"/>
      <c r="Q10" s="92"/>
      <c r="R10" s="77"/>
      <c r="S10" s="77"/>
      <c r="T10" s="77"/>
      <c r="U10" s="77"/>
      <c r="V10" s="87"/>
      <c r="W10" s="87"/>
      <c r="X10" s="92"/>
      <c r="Y10" s="77"/>
      <c r="Z10" s="77"/>
      <c r="AA10" s="77"/>
      <c r="AB10" s="77"/>
      <c r="AC10" s="87"/>
      <c r="AD10" s="87"/>
      <c r="AE10" s="92"/>
      <c r="AF10" s="77"/>
      <c r="AG10" s="77"/>
      <c r="AH10" s="83"/>
      <c r="AI10" s="74">
        <f t="shared" si="0"/>
        <v>0</v>
      </c>
      <c r="AJ10" s="74">
        <f t="shared" si="1"/>
        <v>0</v>
      </c>
      <c r="AK10" s="74">
        <f t="shared" si="2"/>
        <v>0</v>
      </c>
      <c r="AL10" s="74">
        <f t="shared" si="3"/>
        <v>0</v>
      </c>
      <c r="AM10" s="74">
        <f t="shared" si="4"/>
        <v>0</v>
      </c>
      <c r="AN10" s="73">
        <f t="shared" si="5"/>
        <v>0</v>
      </c>
      <c r="AO10" s="23">
        <f t="shared" si="6"/>
        <v>0</v>
      </c>
      <c r="AP10" s="23">
        <f t="shared" si="7"/>
        <v>0</v>
      </c>
    </row>
    <row r="11" spans="1:42" ht="18" customHeight="1">
      <c r="A11" s="7">
        <f>'Asistencia Mensual'!A11</f>
        <v>9</v>
      </c>
      <c r="B11" s="24" t="str">
        <f>'Asistencia Mensual'!B11</f>
        <v>Nuez Barreto</v>
      </c>
      <c r="C11" s="24" t="str">
        <f>'Asistencia Mensual'!C11</f>
        <v>Ramón</v>
      </c>
      <c r="D11" s="87"/>
      <c r="E11" s="87"/>
      <c r="F11" s="87"/>
      <c r="G11" s="87"/>
      <c r="H11" s="87"/>
      <c r="I11" s="87"/>
      <c r="J11" s="92"/>
      <c r="K11" s="77"/>
      <c r="L11" s="77"/>
      <c r="M11" s="77"/>
      <c r="N11" s="77"/>
      <c r="O11" s="87"/>
      <c r="P11" s="87"/>
      <c r="Q11" s="92"/>
      <c r="R11" s="77"/>
      <c r="S11" s="77"/>
      <c r="T11" s="77"/>
      <c r="U11" s="77"/>
      <c r="V11" s="87"/>
      <c r="W11" s="87"/>
      <c r="X11" s="92"/>
      <c r="Y11" s="77"/>
      <c r="Z11" s="77"/>
      <c r="AA11" s="77"/>
      <c r="AB11" s="77"/>
      <c r="AC11" s="87"/>
      <c r="AD11" s="87"/>
      <c r="AE11" s="92"/>
      <c r="AF11" s="77"/>
      <c r="AG11" s="77"/>
      <c r="AH11" s="83"/>
      <c r="AI11" s="74">
        <f t="shared" si="0"/>
        <v>0</v>
      </c>
      <c r="AJ11" s="74">
        <f t="shared" si="1"/>
        <v>0</v>
      </c>
      <c r="AK11" s="74">
        <f t="shared" si="2"/>
        <v>0</v>
      </c>
      <c r="AL11" s="74">
        <f t="shared" si="3"/>
        <v>0</v>
      </c>
      <c r="AM11" s="74">
        <f t="shared" si="4"/>
        <v>0</v>
      </c>
      <c r="AN11" s="73">
        <f t="shared" si="5"/>
        <v>0</v>
      </c>
      <c r="AO11" s="23">
        <f t="shared" si="6"/>
        <v>0</v>
      </c>
      <c r="AP11" s="23">
        <f t="shared" si="7"/>
        <v>0</v>
      </c>
    </row>
    <row r="12" spans="1:42" ht="18" customHeight="1">
      <c r="A12" s="7">
        <f>'Asistencia Mensual'!A12</f>
        <v>10</v>
      </c>
      <c r="B12" s="24">
        <f>'Asistencia Mensual'!B12</f>
        <v>0</v>
      </c>
      <c r="C12" s="24">
        <f>'Asistencia Mensual'!C12</f>
        <v>0</v>
      </c>
      <c r="D12" s="87"/>
      <c r="E12" s="87"/>
      <c r="F12" s="87"/>
      <c r="G12" s="87"/>
      <c r="H12" s="87"/>
      <c r="I12" s="87"/>
      <c r="J12" s="92"/>
      <c r="K12" s="77"/>
      <c r="L12" s="77"/>
      <c r="M12" s="77"/>
      <c r="N12" s="77"/>
      <c r="O12" s="87"/>
      <c r="P12" s="87"/>
      <c r="Q12" s="92"/>
      <c r="R12" s="77"/>
      <c r="S12" s="77"/>
      <c r="T12" s="77"/>
      <c r="U12" s="77"/>
      <c r="V12" s="87"/>
      <c r="W12" s="87"/>
      <c r="X12" s="92"/>
      <c r="Y12" s="77"/>
      <c r="Z12" s="77"/>
      <c r="AA12" s="77"/>
      <c r="AB12" s="77"/>
      <c r="AC12" s="87"/>
      <c r="AD12" s="87"/>
      <c r="AE12" s="92"/>
      <c r="AF12" s="77"/>
      <c r="AG12" s="77"/>
      <c r="AH12" s="83"/>
      <c r="AI12" s="74">
        <f t="shared" si="0"/>
        <v>0</v>
      </c>
      <c r="AJ12" s="74">
        <f t="shared" si="1"/>
        <v>0</v>
      </c>
      <c r="AK12" s="74">
        <f t="shared" si="2"/>
        <v>0</v>
      </c>
      <c r="AL12" s="74">
        <f t="shared" si="3"/>
        <v>0</v>
      </c>
      <c r="AM12" s="74">
        <f t="shared" si="4"/>
        <v>0</v>
      </c>
      <c r="AN12" s="73">
        <f t="shared" si="5"/>
        <v>0</v>
      </c>
      <c r="AO12" s="23">
        <f t="shared" si="6"/>
        <v>0</v>
      </c>
      <c r="AP12" s="23">
        <f t="shared" si="7"/>
        <v>0</v>
      </c>
    </row>
    <row r="13" spans="1:42" ht="18" customHeight="1">
      <c r="A13" s="7">
        <f>'Asistencia Mensual'!A13</f>
        <v>11</v>
      </c>
      <c r="B13" s="24">
        <f>'Asistencia Mensual'!B13</f>
        <v>0</v>
      </c>
      <c r="C13" s="24">
        <f>'Asistencia Mensual'!C13</f>
        <v>0</v>
      </c>
      <c r="D13" s="87"/>
      <c r="E13" s="87"/>
      <c r="F13" s="87"/>
      <c r="G13" s="87"/>
      <c r="H13" s="87"/>
      <c r="I13" s="87"/>
      <c r="J13" s="92"/>
      <c r="K13" s="77"/>
      <c r="L13" s="77"/>
      <c r="M13" s="77"/>
      <c r="N13" s="77"/>
      <c r="O13" s="87"/>
      <c r="P13" s="87"/>
      <c r="Q13" s="92"/>
      <c r="R13" s="77"/>
      <c r="S13" s="77"/>
      <c r="T13" s="77"/>
      <c r="U13" s="77"/>
      <c r="V13" s="87"/>
      <c r="W13" s="87"/>
      <c r="X13" s="92"/>
      <c r="Y13" s="77"/>
      <c r="Z13" s="77"/>
      <c r="AA13" s="77"/>
      <c r="AB13" s="77"/>
      <c r="AC13" s="87"/>
      <c r="AD13" s="87"/>
      <c r="AE13" s="92"/>
      <c r="AF13" s="77"/>
      <c r="AG13" s="77"/>
      <c r="AH13" s="83"/>
      <c r="AI13" s="74">
        <f t="shared" si="0"/>
        <v>0</v>
      </c>
      <c r="AJ13" s="74">
        <f t="shared" si="1"/>
        <v>0</v>
      </c>
      <c r="AK13" s="74">
        <f t="shared" si="2"/>
        <v>0</v>
      </c>
      <c r="AL13" s="74">
        <f t="shared" si="3"/>
        <v>0</v>
      </c>
      <c r="AM13" s="74">
        <f t="shared" si="4"/>
        <v>0</v>
      </c>
      <c r="AN13" s="73">
        <f t="shared" si="5"/>
        <v>0</v>
      </c>
      <c r="AO13" s="23">
        <f t="shared" si="6"/>
        <v>0</v>
      </c>
      <c r="AP13" s="23">
        <f t="shared" si="7"/>
        <v>0</v>
      </c>
    </row>
    <row r="14" spans="1:42" ht="18" customHeight="1">
      <c r="A14" s="7">
        <f>'Asistencia Mensual'!A14</f>
        <v>12</v>
      </c>
      <c r="B14" s="24">
        <f>'Asistencia Mensual'!B14</f>
        <v>0</v>
      </c>
      <c r="C14" s="24">
        <f>'Asistencia Mensual'!C14</f>
        <v>0</v>
      </c>
      <c r="D14" s="87"/>
      <c r="E14" s="87"/>
      <c r="F14" s="87"/>
      <c r="G14" s="87"/>
      <c r="H14" s="87"/>
      <c r="I14" s="87"/>
      <c r="J14" s="92"/>
      <c r="K14" s="77"/>
      <c r="L14" s="77"/>
      <c r="M14" s="77"/>
      <c r="N14" s="77"/>
      <c r="O14" s="87"/>
      <c r="P14" s="87"/>
      <c r="Q14" s="92"/>
      <c r="R14" s="77"/>
      <c r="S14" s="77"/>
      <c r="T14" s="77"/>
      <c r="U14" s="77"/>
      <c r="V14" s="87"/>
      <c r="W14" s="87"/>
      <c r="X14" s="92"/>
      <c r="Y14" s="77"/>
      <c r="Z14" s="77"/>
      <c r="AA14" s="77"/>
      <c r="AB14" s="77"/>
      <c r="AC14" s="87"/>
      <c r="AD14" s="87"/>
      <c r="AE14" s="92"/>
      <c r="AF14" s="77"/>
      <c r="AG14" s="77"/>
      <c r="AH14" s="83"/>
      <c r="AI14" s="74">
        <f t="shared" si="0"/>
        <v>0</v>
      </c>
      <c r="AJ14" s="74">
        <f t="shared" si="1"/>
        <v>0</v>
      </c>
      <c r="AK14" s="74">
        <f t="shared" si="2"/>
        <v>0</v>
      </c>
      <c r="AL14" s="74">
        <f t="shared" si="3"/>
        <v>0</v>
      </c>
      <c r="AM14" s="74">
        <f t="shared" si="4"/>
        <v>0</v>
      </c>
      <c r="AN14" s="73">
        <f t="shared" si="5"/>
        <v>0</v>
      </c>
      <c r="AO14" s="23">
        <f t="shared" si="6"/>
        <v>0</v>
      </c>
      <c r="AP14" s="23">
        <f t="shared" si="7"/>
        <v>0</v>
      </c>
    </row>
    <row r="15" spans="1:42" ht="18" customHeight="1">
      <c r="A15" s="7">
        <f>'Asistencia Mensual'!A15</f>
        <v>13</v>
      </c>
      <c r="B15" s="24">
        <f>'Asistencia Mensual'!B15</f>
        <v>0</v>
      </c>
      <c r="C15" s="24">
        <f>'Asistencia Mensual'!C15</f>
        <v>0</v>
      </c>
      <c r="D15" s="87"/>
      <c r="E15" s="87"/>
      <c r="F15" s="87"/>
      <c r="G15" s="87"/>
      <c r="H15" s="87"/>
      <c r="I15" s="87"/>
      <c r="J15" s="92"/>
      <c r="K15" s="77"/>
      <c r="L15" s="77"/>
      <c r="M15" s="77"/>
      <c r="N15" s="77"/>
      <c r="O15" s="87"/>
      <c r="P15" s="87"/>
      <c r="Q15" s="92"/>
      <c r="R15" s="77"/>
      <c r="S15" s="77"/>
      <c r="T15" s="77"/>
      <c r="U15" s="77"/>
      <c r="V15" s="87"/>
      <c r="W15" s="87"/>
      <c r="X15" s="92"/>
      <c r="Y15" s="77"/>
      <c r="Z15" s="77"/>
      <c r="AA15" s="77"/>
      <c r="AB15" s="77"/>
      <c r="AC15" s="87"/>
      <c r="AD15" s="87"/>
      <c r="AE15" s="92"/>
      <c r="AF15" s="77"/>
      <c r="AG15" s="77"/>
      <c r="AH15" s="83"/>
      <c r="AI15" s="74">
        <f t="shared" si="0"/>
        <v>0</v>
      </c>
      <c r="AJ15" s="74">
        <f t="shared" si="1"/>
        <v>0</v>
      </c>
      <c r="AK15" s="74">
        <f t="shared" si="2"/>
        <v>0</v>
      </c>
      <c r="AL15" s="74">
        <f t="shared" si="3"/>
        <v>0</v>
      </c>
      <c r="AM15" s="74">
        <f t="shared" si="4"/>
        <v>0</v>
      </c>
      <c r="AN15" s="73">
        <f t="shared" si="5"/>
        <v>0</v>
      </c>
      <c r="AO15" s="23">
        <f t="shared" si="6"/>
        <v>0</v>
      </c>
      <c r="AP15" s="23">
        <f t="shared" si="7"/>
        <v>0</v>
      </c>
    </row>
    <row r="16" spans="1:42" ht="18" customHeight="1">
      <c r="A16" s="7">
        <f>'Asistencia Mensual'!A16</f>
        <v>14</v>
      </c>
      <c r="B16" s="24">
        <f>'Asistencia Mensual'!B16</f>
        <v>0</v>
      </c>
      <c r="C16" s="24">
        <f>'Asistencia Mensual'!C16</f>
        <v>0</v>
      </c>
      <c r="D16" s="87"/>
      <c r="E16" s="87"/>
      <c r="F16" s="87"/>
      <c r="G16" s="87"/>
      <c r="H16" s="87"/>
      <c r="I16" s="87"/>
      <c r="J16" s="92"/>
      <c r="K16" s="77"/>
      <c r="L16" s="77"/>
      <c r="M16" s="77"/>
      <c r="N16" s="77"/>
      <c r="O16" s="87"/>
      <c r="P16" s="87"/>
      <c r="Q16" s="92"/>
      <c r="R16" s="77"/>
      <c r="S16" s="77"/>
      <c r="T16" s="77"/>
      <c r="U16" s="77"/>
      <c r="V16" s="87"/>
      <c r="W16" s="87"/>
      <c r="X16" s="92"/>
      <c r="Y16" s="77"/>
      <c r="Z16" s="77"/>
      <c r="AA16" s="77"/>
      <c r="AB16" s="77"/>
      <c r="AC16" s="87"/>
      <c r="AD16" s="87"/>
      <c r="AE16" s="92"/>
      <c r="AF16" s="77"/>
      <c r="AG16" s="77"/>
      <c r="AH16" s="83"/>
      <c r="AI16" s="74">
        <f t="shared" si="0"/>
        <v>0</v>
      </c>
      <c r="AJ16" s="74">
        <f t="shared" si="1"/>
        <v>0</v>
      </c>
      <c r="AK16" s="74">
        <f t="shared" si="2"/>
        <v>0</v>
      </c>
      <c r="AL16" s="74">
        <f t="shared" si="3"/>
        <v>0</v>
      </c>
      <c r="AM16" s="74">
        <f t="shared" si="4"/>
        <v>0</v>
      </c>
      <c r="AN16" s="73">
        <f t="shared" si="5"/>
        <v>0</v>
      </c>
      <c r="AO16" s="23">
        <f t="shared" si="6"/>
        <v>0</v>
      </c>
      <c r="AP16" s="23">
        <f t="shared" si="7"/>
        <v>0</v>
      </c>
    </row>
    <row r="17" spans="1:42" ht="18" customHeight="1">
      <c r="A17" s="7">
        <f>'Asistencia Mensual'!A17</f>
        <v>15</v>
      </c>
      <c r="B17" s="24">
        <f>'Asistencia Mensual'!B17</f>
        <v>0</v>
      </c>
      <c r="C17" s="24">
        <f>'Asistencia Mensual'!C17</f>
        <v>0</v>
      </c>
      <c r="D17" s="87"/>
      <c r="E17" s="87"/>
      <c r="F17" s="87"/>
      <c r="G17" s="87"/>
      <c r="H17" s="87"/>
      <c r="I17" s="87"/>
      <c r="J17" s="92"/>
      <c r="K17" s="77"/>
      <c r="L17" s="77"/>
      <c r="M17" s="77"/>
      <c r="N17" s="77"/>
      <c r="O17" s="87"/>
      <c r="P17" s="87"/>
      <c r="Q17" s="92"/>
      <c r="R17" s="77"/>
      <c r="S17" s="77"/>
      <c r="T17" s="77"/>
      <c r="U17" s="77"/>
      <c r="V17" s="87"/>
      <c r="W17" s="87"/>
      <c r="X17" s="92"/>
      <c r="Y17" s="77"/>
      <c r="Z17" s="77"/>
      <c r="AA17" s="77"/>
      <c r="AB17" s="77"/>
      <c r="AC17" s="87"/>
      <c r="AD17" s="87"/>
      <c r="AE17" s="92"/>
      <c r="AF17" s="77"/>
      <c r="AG17" s="77"/>
      <c r="AH17" s="83"/>
      <c r="AI17" s="74">
        <f t="shared" si="0"/>
        <v>0</v>
      </c>
      <c r="AJ17" s="74">
        <f t="shared" si="1"/>
        <v>0</v>
      </c>
      <c r="AK17" s="74">
        <f t="shared" si="2"/>
        <v>0</v>
      </c>
      <c r="AL17" s="74">
        <f t="shared" si="3"/>
        <v>0</v>
      </c>
      <c r="AM17" s="74">
        <f t="shared" si="4"/>
        <v>0</v>
      </c>
      <c r="AN17" s="73">
        <f t="shared" si="5"/>
        <v>0</v>
      </c>
      <c r="AO17" s="23">
        <f t="shared" si="6"/>
        <v>0</v>
      </c>
      <c r="AP17" s="23">
        <f t="shared" si="7"/>
        <v>0</v>
      </c>
    </row>
    <row r="18" spans="1:42" ht="18" customHeight="1">
      <c r="A18" s="7">
        <f>'Asistencia Mensual'!A18</f>
        <v>16</v>
      </c>
      <c r="B18" s="24">
        <f>'Asistencia Mensual'!B18</f>
        <v>0</v>
      </c>
      <c r="C18" s="24">
        <f>'Asistencia Mensual'!C18</f>
        <v>0</v>
      </c>
      <c r="D18" s="87"/>
      <c r="E18" s="87"/>
      <c r="F18" s="87"/>
      <c r="G18" s="87"/>
      <c r="H18" s="87"/>
      <c r="I18" s="87"/>
      <c r="J18" s="92"/>
      <c r="K18" s="77"/>
      <c r="L18" s="77"/>
      <c r="M18" s="77"/>
      <c r="N18" s="77"/>
      <c r="O18" s="87"/>
      <c r="P18" s="87"/>
      <c r="Q18" s="92"/>
      <c r="R18" s="77"/>
      <c r="S18" s="77"/>
      <c r="T18" s="77"/>
      <c r="U18" s="77"/>
      <c r="V18" s="87"/>
      <c r="W18" s="87"/>
      <c r="X18" s="92"/>
      <c r="Y18" s="77"/>
      <c r="Z18" s="77"/>
      <c r="AA18" s="77"/>
      <c r="AB18" s="77"/>
      <c r="AC18" s="87"/>
      <c r="AD18" s="87"/>
      <c r="AE18" s="92"/>
      <c r="AF18" s="77"/>
      <c r="AG18" s="77"/>
      <c r="AH18" s="83"/>
      <c r="AI18" s="74">
        <f t="shared" si="0"/>
        <v>0</v>
      </c>
      <c r="AJ18" s="74">
        <f t="shared" si="1"/>
        <v>0</v>
      </c>
      <c r="AK18" s="74">
        <f t="shared" si="2"/>
        <v>0</v>
      </c>
      <c r="AL18" s="74">
        <f t="shared" si="3"/>
        <v>0</v>
      </c>
      <c r="AM18" s="74">
        <f t="shared" si="4"/>
        <v>0</v>
      </c>
      <c r="AN18" s="73">
        <f t="shared" si="5"/>
        <v>0</v>
      </c>
      <c r="AO18" s="23">
        <f t="shared" si="6"/>
        <v>0</v>
      </c>
      <c r="AP18" s="23">
        <f t="shared" si="7"/>
        <v>0</v>
      </c>
    </row>
    <row r="19" spans="1:42" ht="18" customHeight="1">
      <c r="A19" s="7">
        <f>'Asistencia Mensual'!A19</f>
        <v>17</v>
      </c>
      <c r="B19" s="24">
        <f>'Asistencia Mensual'!B19</f>
        <v>0</v>
      </c>
      <c r="C19" s="24">
        <f>'Asistencia Mensual'!C19</f>
        <v>0</v>
      </c>
      <c r="D19" s="87"/>
      <c r="E19" s="87"/>
      <c r="F19" s="87"/>
      <c r="G19" s="87"/>
      <c r="H19" s="87"/>
      <c r="I19" s="87"/>
      <c r="J19" s="92"/>
      <c r="K19" s="77"/>
      <c r="L19" s="77"/>
      <c r="M19" s="77"/>
      <c r="N19" s="77"/>
      <c r="O19" s="87"/>
      <c r="P19" s="87"/>
      <c r="Q19" s="92"/>
      <c r="R19" s="77"/>
      <c r="S19" s="77"/>
      <c r="T19" s="77"/>
      <c r="U19" s="77"/>
      <c r="V19" s="87"/>
      <c r="W19" s="87"/>
      <c r="X19" s="92"/>
      <c r="Y19" s="77"/>
      <c r="Z19" s="77"/>
      <c r="AA19" s="77"/>
      <c r="AB19" s="77"/>
      <c r="AC19" s="87"/>
      <c r="AD19" s="87"/>
      <c r="AE19" s="92"/>
      <c r="AF19" s="77"/>
      <c r="AG19" s="77"/>
      <c r="AH19" s="83"/>
      <c r="AI19" s="74">
        <f t="shared" si="0"/>
        <v>0</v>
      </c>
      <c r="AJ19" s="74">
        <f t="shared" si="1"/>
        <v>0</v>
      </c>
      <c r="AK19" s="74">
        <f t="shared" si="2"/>
        <v>0</v>
      </c>
      <c r="AL19" s="74">
        <f t="shared" si="3"/>
        <v>0</v>
      </c>
      <c r="AM19" s="74">
        <f t="shared" si="4"/>
        <v>0</v>
      </c>
      <c r="AN19" s="73">
        <f t="shared" si="5"/>
        <v>0</v>
      </c>
      <c r="AO19" s="23">
        <f t="shared" si="6"/>
        <v>0</v>
      </c>
      <c r="AP19" s="23">
        <f t="shared" si="7"/>
        <v>0</v>
      </c>
    </row>
    <row r="20" spans="1:42" ht="18" customHeight="1">
      <c r="A20" s="7">
        <f>'Asistencia Mensual'!A20</f>
        <v>18</v>
      </c>
      <c r="B20" s="24">
        <f>'Asistencia Mensual'!B20</f>
        <v>0</v>
      </c>
      <c r="C20" s="24">
        <f>'Asistencia Mensual'!C20</f>
        <v>0</v>
      </c>
      <c r="D20" s="87"/>
      <c r="E20" s="87"/>
      <c r="F20" s="87"/>
      <c r="G20" s="87"/>
      <c r="H20" s="87"/>
      <c r="I20" s="87"/>
      <c r="J20" s="92"/>
      <c r="K20" s="77"/>
      <c r="L20" s="77"/>
      <c r="M20" s="77"/>
      <c r="N20" s="77"/>
      <c r="O20" s="87"/>
      <c r="P20" s="87"/>
      <c r="Q20" s="92"/>
      <c r="R20" s="77"/>
      <c r="S20" s="77"/>
      <c r="T20" s="77"/>
      <c r="U20" s="77"/>
      <c r="V20" s="87"/>
      <c r="W20" s="87"/>
      <c r="X20" s="92"/>
      <c r="Y20" s="77"/>
      <c r="Z20" s="77"/>
      <c r="AA20" s="77"/>
      <c r="AB20" s="77"/>
      <c r="AC20" s="87"/>
      <c r="AD20" s="87"/>
      <c r="AE20" s="92"/>
      <c r="AF20" s="77"/>
      <c r="AG20" s="77"/>
      <c r="AH20" s="83"/>
      <c r="AI20" s="74">
        <f t="shared" si="0"/>
        <v>0</v>
      </c>
      <c r="AJ20" s="74">
        <f t="shared" si="1"/>
        <v>0</v>
      </c>
      <c r="AK20" s="74">
        <f t="shared" si="2"/>
        <v>0</v>
      </c>
      <c r="AL20" s="74">
        <f t="shared" si="3"/>
        <v>0</v>
      </c>
      <c r="AM20" s="74">
        <f t="shared" si="4"/>
        <v>0</v>
      </c>
      <c r="AN20" s="73">
        <f t="shared" si="5"/>
        <v>0</v>
      </c>
      <c r="AO20" s="23">
        <f t="shared" si="6"/>
        <v>0</v>
      </c>
      <c r="AP20" s="23">
        <f t="shared" si="7"/>
        <v>0</v>
      </c>
    </row>
    <row r="21" spans="1:42" ht="18" customHeight="1">
      <c r="A21" s="7">
        <f>'Asistencia Mensual'!A21</f>
        <v>19</v>
      </c>
      <c r="B21" s="24">
        <f>'Asistencia Mensual'!B21</f>
        <v>0</v>
      </c>
      <c r="C21" s="24">
        <f>'Asistencia Mensual'!C21</f>
        <v>0</v>
      </c>
      <c r="D21" s="87"/>
      <c r="E21" s="87"/>
      <c r="F21" s="87"/>
      <c r="G21" s="87"/>
      <c r="H21" s="87"/>
      <c r="I21" s="87"/>
      <c r="J21" s="92"/>
      <c r="K21" s="77"/>
      <c r="L21" s="77"/>
      <c r="M21" s="77"/>
      <c r="N21" s="77"/>
      <c r="O21" s="87"/>
      <c r="P21" s="87"/>
      <c r="Q21" s="92"/>
      <c r="R21" s="77"/>
      <c r="S21" s="77"/>
      <c r="T21" s="77"/>
      <c r="U21" s="77"/>
      <c r="V21" s="87"/>
      <c r="W21" s="87"/>
      <c r="X21" s="92"/>
      <c r="Y21" s="77"/>
      <c r="Z21" s="77"/>
      <c r="AA21" s="77"/>
      <c r="AB21" s="77"/>
      <c r="AC21" s="87"/>
      <c r="AD21" s="87"/>
      <c r="AE21" s="92"/>
      <c r="AF21" s="77"/>
      <c r="AG21" s="77"/>
      <c r="AH21" s="83"/>
      <c r="AI21" s="74">
        <f t="shared" si="0"/>
        <v>0</v>
      </c>
      <c r="AJ21" s="74">
        <f t="shared" si="1"/>
        <v>0</v>
      </c>
      <c r="AK21" s="74">
        <f t="shared" si="2"/>
        <v>0</v>
      </c>
      <c r="AL21" s="74">
        <f t="shared" si="3"/>
        <v>0</v>
      </c>
      <c r="AM21" s="74">
        <f t="shared" si="4"/>
        <v>0</v>
      </c>
      <c r="AN21" s="73">
        <f t="shared" si="5"/>
        <v>0</v>
      </c>
      <c r="AO21" s="23">
        <f t="shared" si="6"/>
        <v>0</v>
      </c>
      <c r="AP21" s="23">
        <f t="shared" si="7"/>
        <v>0</v>
      </c>
    </row>
    <row r="22" spans="1:42" ht="18" customHeight="1">
      <c r="A22" s="7">
        <f>'Asistencia Mensual'!A22</f>
        <v>20</v>
      </c>
      <c r="B22" s="24">
        <f>'Asistencia Mensual'!B22</f>
        <v>0</v>
      </c>
      <c r="C22" s="24">
        <f>'Asistencia Mensual'!C22</f>
        <v>0</v>
      </c>
      <c r="D22" s="87"/>
      <c r="E22" s="87"/>
      <c r="F22" s="87"/>
      <c r="G22" s="87"/>
      <c r="H22" s="87"/>
      <c r="I22" s="87"/>
      <c r="J22" s="92"/>
      <c r="K22" s="77"/>
      <c r="L22" s="77"/>
      <c r="M22" s="77"/>
      <c r="N22" s="77"/>
      <c r="O22" s="87"/>
      <c r="P22" s="87"/>
      <c r="Q22" s="92"/>
      <c r="R22" s="77"/>
      <c r="S22" s="77"/>
      <c r="T22" s="77"/>
      <c r="U22" s="77"/>
      <c r="V22" s="87"/>
      <c r="W22" s="87"/>
      <c r="X22" s="92"/>
      <c r="Y22" s="77"/>
      <c r="Z22" s="77"/>
      <c r="AA22" s="77"/>
      <c r="AB22" s="77"/>
      <c r="AC22" s="87"/>
      <c r="AD22" s="87"/>
      <c r="AE22" s="92"/>
      <c r="AF22" s="77"/>
      <c r="AG22" s="77"/>
      <c r="AH22" s="83"/>
      <c r="AI22" s="74">
        <f t="shared" si="0"/>
        <v>0</v>
      </c>
      <c r="AJ22" s="74">
        <f t="shared" si="1"/>
        <v>0</v>
      </c>
      <c r="AK22" s="74">
        <f t="shared" si="2"/>
        <v>0</v>
      </c>
      <c r="AL22" s="74">
        <f t="shared" si="3"/>
        <v>0</v>
      </c>
      <c r="AM22" s="74">
        <f t="shared" si="4"/>
        <v>0</v>
      </c>
      <c r="AN22" s="73">
        <f t="shared" si="5"/>
        <v>0</v>
      </c>
      <c r="AO22" s="23">
        <f t="shared" si="6"/>
        <v>0</v>
      </c>
      <c r="AP22" s="23">
        <f t="shared" si="7"/>
        <v>0</v>
      </c>
    </row>
    <row r="23" spans="1:42" ht="18" customHeight="1">
      <c r="A23" s="7">
        <f>'Asistencia Mensual'!A23</f>
        <v>21</v>
      </c>
      <c r="B23" s="24">
        <f>'Asistencia Mensual'!B23</f>
        <v>0</v>
      </c>
      <c r="C23" s="24">
        <f>'Asistencia Mensual'!C23</f>
        <v>0</v>
      </c>
      <c r="D23" s="87"/>
      <c r="E23" s="87"/>
      <c r="F23" s="87"/>
      <c r="G23" s="87"/>
      <c r="H23" s="87"/>
      <c r="I23" s="87"/>
      <c r="J23" s="92"/>
      <c r="K23" s="77"/>
      <c r="L23" s="77"/>
      <c r="M23" s="77"/>
      <c r="N23" s="77"/>
      <c r="O23" s="87"/>
      <c r="P23" s="87"/>
      <c r="Q23" s="92"/>
      <c r="R23" s="77"/>
      <c r="S23" s="77"/>
      <c r="T23" s="77"/>
      <c r="U23" s="77"/>
      <c r="V23" s="87"/>
      <c r="W23" s="87"/>
      <c r="X23" s="92"/>
      <c r="Y23" s="77"/>
      <c r="Z23" s="77"/>
      <c r="AA23" s="77"/>
      <c r="AB23" s="77"/>
      <c r="AC23" s="87"/>
      <c r="AD23" s="87"/>
      <c r="AE23" s="92"/>
      <c r="AF23" s="77"/>
      <c r="AG23" s="77"/>
      <c r="AH23" s="83"/>
      <c r="AI23" s="74">
        <f t="shared" si="0"/>
        <v>0</v>
      </c>
      <c r="AJ23" s="74">
        <f t="shared" si="1"/>
        <v>0</v>
      </c>
      <c r="AK23" s="74">
        <f t="shared" si="2"/>
        <v>0</v>
      </c>
      <c r="AL23" s="74">
        <f t="shared" si="3"/>
        <v>0</v>
      </c>
      <c r="AM23" s="74">
        <f t="shared" si="4"/>
        <v>0</v>
      </c>
      <c r="AN23" s="73">
        <f t="shared" si="5"/>
        <v>0</v>
      </c>
      <c r="AO23" s="23">
        <f t="shared" si="6"/>
        <v>0</v>
      </c>
      <c r="AP23" s="23">
        <f t="shared" si="7"/>
        <v>0</v>
      </c>
    </row>
    <row r="24" spans="1:42" ht="18" customHeight="1">
      <c r="A24" s="7">
        <f>'Asistencia Mensual'!A24</f>
        <v>22</v>
      </c>
      <c r="B24" s="24">
        <f>'Asistencia Mensual'!B24</f>
        <v>0</v>
      </c>
      <c r="C24" s="24">
        <f>'Asistencia Mensual'!C24</f>
        <v>0</v>
      </c>
      <c r="D24" s="87"/>
      <c r="E24" s="87"/>
      <c r="F24" s="87"/>
      <c r="G24" s="87"/>
      <c r="H24" s="87"/>
      <c r="I24" s="87"/>
      <c r="J24" s="92"/>
      <c r="K24" s="77"/>
      <c r="L24" s="77"/>
      <c r="M24" s="77"/>
      <c r="N24" s="77"/>
      <c r="O24" s="87"/>
      <c r="P24" s="87"/>
      <c r="Q24" s="92"/>
      <c r="R24" s="77"/>
      <c r="S24" s="77"/>
      <c r="T24" s="77"/>
      <c r="U24" s="77"/>
      <c r="V24" s="87"/>
      <c r="W24" s="87"/>
      <c r="X24" s="92"/>
      <c r="Y24" s="77"/>
      <c r="Z24" s="77"/>
      <c r="AA24" s="77"/>
      <c r="AB24" s="77"/>
      <c r="AC24" s="87"/>
      <c r="AD24" s="87"/>
      <c r="AE24" s="92"/>
      <c r="AF24" s="77"/>
      <c r="AG24" s="77"/>
      <c r="AH24" s="83"/>
      <c r="AI24" s="74">
        <f t="shared" si="0"/>
        <v>0</v>
      </c>
      <c r="AJ24" s="74">
        <f t="shared" si="1"/>
        <v>0</v>
      </c>
      <c r="AK24" s="74">
        <f t="shared" si="2"/>
        <v>0</v>
      </c>
      <c r="AL24" s="74">
        <f t="shared" si="3"/>
        <v>0</v>
      </c>
      <c r="AM24" s="74">
        <f t="shared" si="4"/>
        <v>0</v>
      </c>
      <c r="AN24" s="73">
        <f t="shared" si="5"/>
        <v>0</v>
      </c>
      <c r="AO24" s="23">
        <f t="shared" si="6"/>
        <v>0</v>
      </c>
      <c r="AP24" s="23">
        <f t="shared" si="7"/>
        <v>0</v>
      </c>
    </row>
    <row r="25" spans="1:42" ht="18" customHeight="1">
      <c r="A25" s="7">
        <f>'Asistencia Mensual'!A25</f>
        <v>23</v>
      </c>
      <c r="B25" s="24">
        <f>'Asistencia Mensual'!B25</f>
        <v>0</v>
      </c>
      <c r="C25" s="24">
        <f>'Asistencia Mensual'!C25</f>
        <v>0</v>
      </c>
      <c r="D25" s="87"/>
      <c r="E25" s="87"/>
      <c r="F25" s="87"/>
      <c r="G25" s="87"/>
      <c r="H25" s="87"/>
      <c r="I25" s="87"/>
      <c r="J25" s="92"/>
      <c r="K25" s="77"/>
      <c r="L25" s="77"/>
      <c r="M25" s="77"/>
      <c r="N25" s="77"/>
      <c r="O25" s="87"/>
      <c r="P25" s="87"/>
      <c r="Q25" s="92"/>
      <c r="R25" s="77"/>
      <c r="S25" s="77"/>
      <c r="T25" s="77"/>
      <c r="U25" s="77"/>
      <c r="V25" s="87"/>
      <c r="W25" s="87"/>
      <c r="X25" s="92"/>
      <c r="Y25" s="77"/>
      <c r="Z25" s="77"/>
      <c r="AA25" s="77"/>
      <c r="AB25" s="77"/>
      <c r="AC25" s="87"/>
      <c r="AD25" s="87"/>
      <c r="AE25" s="92"/>
      <c r="AF25" s="77"/>
      <c r="AG25" s="77"/>
      <c r="AH25" s="83"/>
      <c r="AI25" s="74">
        <f t="shared" si="0"/>
        <v>0</v>
      </c>
      <c r="AJ25" s="74">
        <f t="shared" si="1"/>
        <v>0</v>
      </c>
      <c r="AK25" s="74">
        <f t="shared" si="2"/>
        <v>0</v>
      </c>
      <c r="AL25" s="74">
        <f t="shared" si="3"/>
        <v>0</v>
      </c>
      <c r="AM25" s="74">
        <f t="shared" si="4"/>
        <v>0</v>
      </c>
      <c r="AN25" s="73">
        <f t="shared" si="5"/>
        <v>0</v>
      </c>
      <c r="AO25" s="23">
        <f t="shared" si="6"/>
        <v>0</v>
      </c>
      <c r="AP25" s="23">
        <f t="shared" si="7"/>
        <v>0</v>
      </c>
    </row>
    <row r="26" spans="1:42" ht="18" customHeight="1">
      <c r="A26" s="7">
        <f>'Asistencia Mensual'!A26</f>
        <v>24</v>
      </c>
      <c r="B26" s="24">
        <f>'Asistencia Mensual'!B26</f>
        <v>0</v>
      </c>
      <c r="C26" s="24">
        <f>'Asistencia Mensual'!C26</f>
        <v>0</v>
      </c>
      <c r="D26" s="87"/>
      <c r="E26" s="87"/>
      <c r="F26" s="87"/>
      <c r="G26" s="87"/>
      <c r="H26" s="87"/>
      <c r="I26" s="87"/>
      <c r="J26" s="92"/>
      <c r="K26" s="77"/>
      <c r="L26" s="77"/>
      <c r="M26" s="77"/>
      <c r="N26" s="77"/>
      <c r="O26" s="87"/>
      <c r="P26" s="87"/>
      <c r="Q26" s="92"/>
      <c r="R26" s="77"/>
      <c r="S26" s="77"/>
      <c r="T26" s="77"/>
      <c r="U26" s="77"/>
      <c r="V26" s="87"/>
      <c r="W26" s="87"/>
      <c r="X26" s="92"/>
      <c r="Y26" s="77"/>
      <c r="Z26" s="77"/>
      <c r="AA26" s="77"/>
      <c r="AB26" s="77"/>
      <c r="AC26" s="87"/>
      <c r="AD26" s="87"/>
      <c r="AE26" s="92"/>
      <c r="AF26" s="77"/>
      <c r="AG26" s="77"/>
      <c r="AH26" s="83"/>
      <c r="AI26" s="74">
        <f>COUNTIF(D26:AH26,"6")</f>
        <v>0</v>
      </c>
      <c r="AJ26" s="74">
        <f>COUNTIF(D26:AH26,"3sJ")</f>
        <v>0</v>
      </c>
      <c r="AK26" s="74">
        <f>COUNTIF(D26:AH26,"2sJ")</f>
        <v>0</v>
      </c>
      <c r="AL26" s="74">
        <f>COUNTIF(D26:AH26,"J")</f>
        <v>0</v>
      </c>
      <c r="AM26" s="74">
        <f>COUNTIF(D26:AH26,"3J")</f>
        <v>0</v>
      </c>
      <c r="AN26" s="73">
        <f>COUNTIF(D26:AH26,"2J")</f>
        <v>0</v>
      </c>
      <c r="AO26" s="23">
        <f>(AI26*5)+(AJ26*3)+(AK26*2)</f>
        <v>0</v>
      </c>
      <c r="AP26" s="23">
        <f>(AL26*5)+(AM26*3)+(AN26*2)</f>
        <v>0</v>
      </c>
    </row>
    <row r="27" spans="1:42" ht="18" customHeight="1">
      <c r="A27" s="7">
        <f>'Asistencia Mensual'!A27</f>
        <v>25</v>
      </c>
      <c r="B27" s="24">
        <f>'Asistencia Mensual'!B27</f>
        <v>0</v>
      </c>
      <c r="C27" s="24">
        <f>'Asistencia Mensual'!C27</f>
        <v>0</v>
      </c>
      <c r="D27" s="87"/>
      <c r="E27" s="87"/>
      <c r="F27" s="87"/>
      <c r="G27" s="87"/>
      <c r="H27" s="87"/>
      <c r="I27" s="87"/>
      <c r="J27" s="92"/>
      <c r="K27" s="77"/>
      <c r="L27" s="77"/>
      <c r="M27" s="77"/>
      <c r="N27" s="77"/>
      <c r="O27" s="87"/>
      <c r="P27" s="87"/>
      <c r="Q27" s="92"/>
      <c r="R27" s="77"/>
      <c r="S27" s="77"/>
      <c r="T27" s="77"/>
      <c r="U27" s="77"/>
      <c r="V27" s="87"/>
      <c r="W27" s="87"/>
      <c r="X27" s="92"/>
      <c r="Y27" s="77"/>
      <c r="Z27" s="77"/>
      <c r="AA27" s="77"/>
      <c r="AB27" s="77"/>
      <c r="AC27" s="87"/>
      <c r="AD27" s="87"/>
      <c r="AE27" s="92"/>
      <c r="AF27" s="77"/>
      <c r="AG27" s="77"/>
      <c r="AH27" s="83"/>
      <c r="AI27" s="74">
        <f>COUNTIF(D27:AH27,"6")</f>
        <v>0</v>
      </c>
      <c r="AJ27" s="74">
        <f>COUNTIF(D27:AH27,"3sJ")</f>
        <v>0</v>
      </c>
      <c r="AK27" s="74">
        <f>COUNTIF(D27:AH27,"2sJ")</f>
        <v>0</v>
      </c>
      <c r="AL27" s="74">
        <f>COUNTIF(D27:AH27,"J")</f>
        <v>0</v>
      </c>
      <c r="AM27" s="74">
        <f>COUNTIF(D27:AH27,"3J")</f>
        <v>0</v>
      </c>
      <c r="AN27" s="73">
        <f>COUNTIF(D27:AH27,"2J")</f>
        <v>0</v>
      </c>
      <c r="AO27" s="23">
        <f>(AI27*5)+(AJ27*3)+(AK27*2)</f>
        <v>0</v>
      </c>
      <c r="AP27" s="23">
        <f>(AL27*5)+(AM27*3)+(AN27*2)</f>
        <v>0</v>
      </c>
    </row>
    <row r="28" spans="1:42" ht="18" customHeight="1">
      <c r="A28" s="7">
        <f>'Asistencia Mensual'!A28</f>
        <v>26</v>
      </c>
      <c r="B28" s="24" t="str">
        <f>'Asistencia Mensual'!B28</f>
        <v>Zurita Viera </v>
      </c>
      <c r="C28" s="24" t="str">
        <f>'Asistencia Mensual'!C28</f>
        <v>Carmencita</v>
      </c>
      <c r="D28" s="87"/>
      <c r="E28" s="87"/>
      <c r="F28" s="87"/>
      <c r="G28" s="87"/>
      <c r="H28" s="87"/>
      <c r="I28" s="87"/>
      <c r="J28" s="92"/>
      <c r="K28" s="77"/>
      <c r="L28" s="77"/>
      <c r="M28" s="77"/>
      <c r="N28" s="77"/>
      <c r="O28" s="87"/>
      <c r="P28" s="87"/>
      <c r="Q28" s="92"/>
      <c r="R28" s="77"/>
      <c r="S28" s="77"/>
      <c r="T28" s="77"/>
      <c r="U28" s="77"/>
      <c r="V28" s="87"/>
      <c r="W28" s="87"/>
      <c r="X28" s="92"/>
      <c r="Y28" s="77"/>
      <c r="Z28" s="77"/>
      <c r="AA28" s="77"/>
      <c r="AB28" s="77"/>
      <c r="AC28" s="87"/>
      <c r="AD28" s="87"/>
      <c r="AE28" s="92"/>
      <c r="AF28" s="77"/>
      <c r="AG28" s="77"/>
      <c r="AH28" s="83"/>
      <c r="AI28" s="74">
        <f>COUNTIF(D28:AH28,"6")</f>
        <v>0</v>
      </c>
      <c r="AJ28" s="74">
        <f>COUNTIF(D28:AH28,"3sJ")</f>
        <v>0</v>
      </c>
      <c r="AK28" s="74">
        <f>COUNTIF(D28:AH28,"2sJ")</f>
        <v>0</v>
      </c>
      <c r="AL28" s="74">
        <f>COUNTIF(D28:AH28,"J")</f>
        <v>0</v>
      </c>
      <c r="AM28" s="74">
        <f>COUNTIF(D28:AH28,"3J")</f>
        <v>0</v>
      </c>
      <c r="AN28" s="73">
        <f>COUNTIF(D28:AH28,"2J")</f>
        <v>0</v>
      </c>
      <c r="AO28" s="23">
        <f>(AI28*5)+(AJ28*3)+(AK28*2)</f>
        <v>0</v>
      </c>
      <c r="AP28" s="23">
        <f>(AL28*5)+(AM28*3)+(AN28*2)</f>
        <v>0</v>
      </c>
    </row>
  </sheetData>
  <sheetProtection/>
  <protectedRanges>
    <protectedRange sqref="B3:C28" name="ApellidosNombre_1"/>
  </protectedRanges>
  <mergeCells count="2">
    <mergeCell ref="D1:I1"/>
    <mergeCell ref="AO1:AP1"/>
  </mergeCells>
  <dataValidations count="1">
    <dataValidation type="list" allowBlank="1" showInputMessage="1" showErrorMessage="1" sqref="D3:AH28">
      <formula1>"---,6,J,3J,2J,3sJ,2sJ"</formula1>
    </dataValidation>
  </dataValidations>
  <printOptions/>
  <pageMargins left="0.35433070866141736" right="0.15748031496062992" top="1.0236220472440944" bottom="0.1968503937007874" header="0.31496062992125984" footer="0.5118110236220472"/>
  <pageSetup horizontalDpi="300" verticalDpi="300" orientation="landscape" paperSize="9" scale="99" r:id="rId2"/>
  <headerFooter alignWithMargins="0">
    <oddHeader>&amp;L&amp;G&amp;C&amp;10J =  Justificada     6= No Justificada
E = Enfermedad      F = Fuga
antes recreo = 3 H.     después recreo = 2 H.&amp;R&amp;"-,Negrita"&amp;14___º___  Ed. Primaria
2012-13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28"/>
  <sheetViews>
    <sheetView showGridLines="0" showZeros="0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11.421875" defaultRowHeight="15" outlineLevelCol="1"/>
  <cols>
    <col min="1" max="1" width="3.00390625" style="0" customWidth="1"/>
    <col min="2" max="2" width="16.8515625" style="0" customWidth="1"/>
    <col min="3" max="3" width="17.28125" style="0" customWidth="1"/>
    <col min="4" max="15" width="3.421875" style="0" customWidth="1"/>
    <col min="16" max="17" width="3.421875" style="72" customWidth="1"/>
    <col min="18" max="22" width="3.421875" style="0" customWidth="1"/>
    <col min="23" max="24" width="3.421875" style="72" customWidth="1"/>
    <col min="25" max="29" width="3.421875" style="0" customWidth="1"/>
    <col min="30" max="31" width="3.421875" style="72" customWidth="1"/>
    <col min="32" max="32" width="3.57421875" style="0" hidden="1" customWidth="1" outlineLevel="1"/>
    <col min="33" max="33" width="4.28125" style="0" hidden="1" customWidth="1" outlineLevel="1"/>
    <col min="34" max="34" width="4.57421875" style="0" hidden="1" customWidth="1" outlineLevel="1"/>
    <col min="35" max="35" width="3.57421875" style="0" hidden="1" customWidth="1" outlineLevel="1"/>
    <col min="36" max="37" width="4.140625" style="0" hidden="1" customWidth="1" outlineLevel="1"/>
    <col min="38" max="38" width="5.8515625" style="0" customWidth="1" collapsed="1"/>
    <col min="39" max="39" width="5.8515625" style="0" customWidth="1"/>
  </cols>
  <sheetData>
    <row r="1" spans="3:39" ht="21.75" customHeight="1">
      <c r="C1" s="15" t="s">
        <v>0</v>
      </c>
      <c r="D1" s="104" t="s">
        <v>14</v>
      </c>
      <c r="E1" s="104"/>
      <c r="F1" s="104"/>
      <c r="G1" s="104"/>
      <c r="H1" s="104"/>
      <c r="I1" s="104"/>
      <c r="AL1" s="105" t="s">
        <v>43</v>
      </c>
      <c r="AM1" s="105"/>
    </row>
    <row r="2" spans="1:39" ht="28.5" customHeight="1" thickBot="1">
      <c r="A2" s="2" t="s">
        <v>1</v>
      </c>
      <c r="B2" s="3" t="s">
        <v>2</v>
      </c>
      <c r="C2" s="4" t="s">
        <v>3</v>
      </c>
      <c r="D2" s="5">
        <v>1</v>
      </c>
      <c r="E2" s="71">
        <v>2</v>
      </c>
      <c r="F2" s="71">
        <v>3</v>
      </c>
      <c r="G2" s="6">
        <v>4</v>
      </c>
      <c r="H2" s="6">
        <v>5</v>
      </c>
      <c r="I2" s="91">
        <v>6</v>
      </c>
      <c r="J2" s="91">
        <v>7</v>
      </c>
      <c r="K2" s="6">
        <v>8</v>
      </c>
      <c r="L2" s="71">
        <v>9</v>
      </c>
      <c r="M2" s="71">
        <v>10</v>
      </c>
      <c r="N2" s="6">
        <v>11</v>
      </c>
      <c r="O2" s="6">
        <v>12</v>
      </c>
      <c r="P2" s="91">
        <v>13</v>
      </c>
      <c r="Q2" s="91">
        <v>14</v>
      </c>
      <c r="R2" s="6">
        <v>15</v>
      </c>
      <c r="S2" s="71">
        <v>16</v>
      </c>
      <c r="T2" s="71">
        <v>17</v>
      </c>
      <c r="U2" s="6">
        <v>18</v>
      </c>
      <c r="V2" s="6">
        <v>19</v>
      </c>
      <c r="W2" s="91">
        <v>20</v>
      </c>
      <c r="X2" s="91">
        <v>21</v>
      </c>
      <c r="Y2" s="6">
        <v>22</v>
      </c>
      <c r="Z2" s="71">
        <v>23</v>
      </c>
      <c r="AA2" s="71">
        <v>24</v>
      </c>
      <c r="AB2" s="6">
        <v>25</v>
      </c>
      <c r="AC2" s="6">
        <v>26</v>
      </c>
      <c r="AD2" s="91">
        <v>27</v>
      </c>
      <c r="AE2" s="91">
        <v>28</v>
      </c>
      <c r="AF2" s="75">
        <v>6</v>
      </c>
      <c r="AG2" s="79" t="s">
        <v>47</v>
      </c>
      <c r="AH2" s="79" t="s">
        <v>46</v>
      </c>
      <c r="AI2" s="76" t="s">
        <v>27</v>
      </c>
      <c r="AJ2" s="80" t="s">
        <v>44</v>
      </c>
      <c r="AK2" s="80" t="s">
        <v>45</v>
      </c>
      <c r="AL2" s="81" t="s">
        <v>48</v>
      </c>
      <c r="AM2" s="82" t="s">
        <v>49</v>
      </c>
    </row>
    <row r="3" spans="1:39" ht="18" customHeight="1" thickTop="1">
      <c r="A3" s="7">
        <f>'Asistencia Mensual'!A3</f>
        <v>1</v>
      </c>
      <c r="B3" s="24" t="str">
        <f>'Asistencia Mensual'!B3</f>
        <v>Alemán Sosa</v>
      </c>
      <c r="C3" s="24" t="str">
        <f>'Asistencia Mensual'!C3</f>
        <v>Ana</v>
      </c>
      <c r="D3" s="77"/>
      <c r="E3" s="87"/>
      <c r="F3" s="87"/>
      <c r="G3" s="77"/>
      <c r="H3" s="77"/>
      <c r="I3" s="92"/>
      <c r="J3" s="92"/>
      <c r="K3" s="77"/>
      <c r="L3" s="87"/>
      <c r="M3" s="87"/>
      <c r="N3" s="77"/>
      <c r="O3" s="77"/>
      <c r="P3" s="92"/>
      <c r="Q3" s="92"/>
      <c r="R3" s="77"/>
      <c r="S3" s="87"/>
      <c r="T3" s="87"/>
      <c r="U3" s="77"/>
      <c r="V3" s="77"/>
      <c r="W3" s="92"/>
      <c r="X3" s="92"/>
      <c r="Y3" s="77"/>
      <c r="Z3" s="87"/>
      <c r="AA3" s="87"/>
      <c r="AB3" s="77"/>
      <c r="AC3" s="77"/>
      <c r="AD3" s="92"/>
      <c r="AE3" s="92"/>
      <c r="AF3" s="74">
        <f aca="true" t="shared" si="0" ref="AF3:AF28">COUNTIF(D3:AE3,"6")</f>
        <v>0</v>
      </c>
      <c r="AG3" s="74">
        <f aca="true" t="shared" si="1" ref="AG3:AG28">COUNTIF(D3:AE3,"3sJ")</f>
        <v>0</v>
      </c>
      <c r="AH3" s="74">
        <f aca="true" t="shared" si="2" ref="AH3:AH28">COUNTIF(D3:AE3,"2sJ")</f>
        <v>0</v>
      </c>
      <c r="AI3" s="74">
        <f aca="true" t="shared" si="3" ref="AI3:AI28">COUNTIF(D3:AE3,"J")</f>
        <v>0</v>
      </c>
      <c r="AJ3" s="74">
        <f aca="true" t="shared" si="4" ref="AJ3:AJ28">COUNTIF(D3:AE3,"3J")</f>
        <v>0</v>
      </c>
      <c r="AK3" s="73">
        <f aca="true" t="shared" si="5" ref="AK3:AK28">COUNTIF(D3:AE3,"2J")</f>
        <v>0</v>
      </c>
      <c r="AL3" s="23">
        <f>(AF3*5)+(AG3*3)+(AH3*2)</f>
        <v>0</v>
      </c>
      <c r="AM3" s="23">
        <f>(AI3*5)+(AJ3*3)+(AK3*2)</f>
        <v>0</v>
      </c>
    </row>
    <row r="4" spans="1:39" ht="18" customHeight="1">
      <c r="A4" s="7">
        <f>'Asistencia Mensual'!A4</f>
        <v>2</v>
      </c>
      <c r="B4" s="24" t="str">
        <f>'Asistencia Mensual'!B4</f>
        <v>Bentos Guerra</v>
      </c>
      <c r="C4" s="24" t="str">
        <f>'Asistencia Mensual'!C4</f>
        <v>Claudia</v>
      </c>
      <c r="D4" s="77"/>
      <c r="E4" s="87"/>
      <c r="F4" s="87"/>
      <c r="G4" s="77"/>
      <c r="H4" s="77"/>
      <c r="I4" s="92"/>
      <c r="J4" s="92"/>
      <c r="K4" s="77"/>
      <c r="L4" s="87"/>
      <c r="M4" s="87"/>
      <c r="N4" s="77"/>
      <c r="O4" s="77"/>
      <c r="P4" s="92"/>
      <c r="Q4" s="92"/>
      <c r="R4" s="77"/>
      <c r="S4" s="87"/>
      <c r="T4" s="87"/>
      <c r="U4" s="77"/>
      <c r="V4" s="77"/>
      <c r="W4" s="92"/>
      <c r="X4" s="92"/>
      <c r="Y4" s="77"/>
      <c r="Z4" s="87"/>
      <c r="AA4" s="87"/>
      <c r="AB4" s="77"/>
      <c r="AC4" s="77"/>
      <c r="AD4" s="92"/>
      <c r="AE4" s="92"/>
      <c r="AF4" s="74">
        <f t="shared" si="0"/>
        <v>0</v>
      </c>
      <c r="AG4" s="74">
        <f t="shared" si="1"/>
        <v>0</v>
      </c>
      <c r="AH4" s="74">
        <f t="shared" si="2"/>
        <v>0</v>
      </c>
      <c r="AI4" s="74">
        <f t="shared" si="3"/>
        <v>0</v>
      </c>
      <c r="AJ4" s="74">
        <f t="shared" si="4"/>
        <v>0</v>
      </c>
      <c r="AK4" s="73">
        <f t="shared" si="5"/>
        <v>0</v>
      </c>
      <c r="AL4" s="23">
        <f>(AF4*5)+(AG4*3)+(AH4*2)</f>
        <v>0</v>
      </c>
      <c r="AM4" s="23">
        <f>(AI4*5)+(AJ4*3)+(AK4*2)</f>
        <v>0</v>
      </c>
    </row>
    <row r="5" spans="1:39" ht="18" customHeight="1">
      <c r="A5" s="7">
        <f>'Asistencia Mensual'!A5</f>
        <v>3</v>
      </c>
      <c r="B5" s="24" t="str">
        <f>'Asistencia Mensual'!B5</f>
        <v>Piojo Cachondo</v>
      </c>
      <c r="C5" s="24" t="str">
        <f>'Asistencia Mensual'!C5</f>
        <v>Bartolomé</v>
      </c>
      <c r="D5" s="77"/>
      <c r="E5" s="87"/>
      <c r="F5" s="87"/>
      <c r="G5" s="77"/>
      <c r="H5" s="77"/>
      <c r="I5" s="92"/>
      <c r="J5" s="92"/>
      <c r="K5" s="77"/>
      <c r="L5" s="87"/>
      <c r="M5" s="87"/>
      <c r="N5" s="77"/>
      <c r="O5" s="77"/>
      <c r="P5" s="92"/>
      <c r="Q5" s="92"/>
      <c r="R5" s="77"/>
      <c r="S5" s="87"/>
      <c r="T5" s="87"/>
      <c r="U5" s="77"/>
      <c r="V5" s="77"/>
      <c r="W5" s="92"/>
      <c r="X5" s="92"/>
      <c r="Y5" s="77"/>
      <c r="Z5" s="87"/>
      <c r="AA5" s="87"/>
      <c r="AB5" s="77"/>
      <c r="AC5" s="77"/>
      <c r="AD5" s="92"/>
      <c r="AE5" s="92"/>
      <c r="AF5" s="74">
        <f t="shared" si="0"/>
        <v>0</v>
      </c>
      <c r="AG5" s="74">
        <f t="shared" si="1"/>
        <v>0</v>
      </c>
      <c r="AH5" s="74">
        <f t="shared" si="2"/>
        <v>0</v>
      </c>
      <c r="AI5" s="74">
        <f t="shared" si="3"/>
        <v>0</v>
      </c>
      <c r="AJ5" s="74">
        <f t="shared" si="4"/>
        <v>0</v>
      </c>
      <c r="AK5" s="73">
        <f t="shared" si="5"/>
        <v>0</v>
      </c>
      <c r="AL5" s="23">
        <f aca="true" t="shared" si="6" ref="AL5:AL25">(AF5*5)+(AG5*3)+(AH5*2)</f>
        <v>0</v>
      </c>
      <c r="AM5" s="23">
        <f aca="true" t="shared" si="7" ref="AM5:AM25">(AI5*5)+(AJ5*3)+(AK5*2)</f>
        <v>0</v>
      </c>
    </row>
    <row r="6" spans="1:39" ht="18" customHeight="1">
      <c r="A6" s="7">
        <f>'Asistencia Mensual'!A6</f>
        <v>4</v>
      </c>
      <c r="B6" s="24" t="str">
        <f>'Asistencia Mensual'!B6</f>
        <v>Díaz González</v>
      </c>
      <c r="C6" s="24" t="str">
        <f>'Asistencia Mensual'!C6</f>
        <v>Pedro</v>
      </c>
      <c r="D6" s="77"/>
      <c r="E6" s="87"/>
      <c r="F6" s="87"/>
      <c r="G6" s="77"/>
      <c r="H6" s="77"/>
      <c r="I6" s="92"/>
      <c r="J6" s="92"/>
      <c r="K6" s="77"/>
      <c r="L6" s="87"/>
      <c r="M6" s="87"/>
      <c r="N6" s="77"/>
      <c r="O6" s="77"/>
      <c r="P6" s="92"/>
      <c r="Q6" s="92"/>
      <c r="R6" s="77"/>
      <c r="S6" s="87"/>
      <c r="T6" s="87"/>
      <c r="U6" s="77"/>
      <c r="V6" s="77"/>
      <c r="W6" s="92"/>
      <c r="X6" s="92"/>
      <c r="Y6" s="77"/>
      <c r="Z6" s="87"/>
      <c r="AA6" s="87"/>
      <c r="AB6" s="77"/>
      <c r="AC6" s="77"/>
      <c r="AD6" s="92"/>
      <c r="AE6" s="92"/>
      <c r="AF6" s="74">
        <f t="shared" si="0"/>
        <v>0</v>
      </c>
      <c r="AG6" s="74">
        <f t="shared" si="1"/>
        <v>0</v>
      </c>
      <c r="AH6" s="74">
        <f t="shared" si="2"/>
        <v>0</v>
      </c>
      <c r="AI6" s="74">
        <f t="shared" si="3"/>
        <v>0</v>
      </c>
      <c r="AJ6" s="74">
        <f t="shared" si="4"/>
        <v>0</v>
      </c>
      <c r="AK6" s="73">
        <f t="shared" si="5"/>
        <v>0</v>
      </c>
      <c r="AL6" s="23">
        <f t="shared" si="6"/>
        <v>0</v>
      </c>
      <c r="AM6" s="23">
        <f t="shared" si="7"/>
        <v>0</v>
      </c>
    </row>
    <row r="7" spans="1:39" ht="18" customHeight="1">
      <c r="A7" s="7">
        <f>'Asistencia Mensual'!A7</f>
        <v>5</v>
      </c>
      <c r="B7" s="24" t="str">
        <f>'Asistencia Mensual'!B7</f>
        <v>Hernández Gutiérrez</v>
      </c>
      <c r="C7" s="24" t="str">
        <f>'Asistencia Mensual'!C7</f>
        <v>Herminia</v>
      </c>
      <c r="D7" s="77"/>
      <c r="E7" s="87"/>
      <c r="F7" s="87"/>
      <c r="G7" s="77"/>
      <c r="H7" s="77"/>
      <c r="I7" s="92"/>
      <c r="J7" s="92"/>
      <c r="K7" s="77"/>
      <c r="L7" s="87"/>
      <c r="M7" s="87"/>
      <c r="N7" s="77"/>
      <c r="O7" s="77"/>
      <c r="P7" s="92"/>
      <c r="Q7" s="92"/>
      <c r="R7" s="77"/>
      <c r="S7" s="87"/>
      <c r="T7" s="87"/>
      <c r="U7" s="77"/>
      <c r="V7" s="77"/>
      <c r="W7" s="92"/>
      <c r="X7" s="92"/>
      <c r="Y7" s="77"/>
      <c r="Z7" s="87"/>
      <c r="AA7" s="87"/>
      <c r="AB7" s="77"/>
      <c r="AC7" s="77"/>
      <c r="AD7" s="92"/>
      <c r="AE7" s="92"/>
      <c r="AF7" s="74">
        <f t="shared" si="0"/>
        <v>0</v>
      </c>
      <c r="AG7" s="74">
        <f t="shared" si="1"/>
        <v>0</v>
      </c>
      <c r="AH7" s="74">
        <f t="shared" si="2"/>
        <v>0</v>
      </c>
      <c r="AI7" s="74">
        <f t="shared" si="3"/>
        <v>0</v>
      </c>
      <c r="AJ7" s="74">
        <f t="shared" si="4"/>
        <v>0</v>
      </c>
      <c r="AK7" s="73">
        <f t="shared" si="5"/>
        <v>0</v>
      </c>
      <c r="AL7" s="23">
        <f t="shared" si="6"/>
        <v>0</v>
      </c>
      <c r="AM7" s="23">
        <f t="shared" si="7"/>
        <v>0</v>
      </c>
    </row>
    <row r="8" spans="1:39" ht="18" customHeight="1">
      <c r="A8" s="7">
        <f>'Asistencia Mensual'!A8</f>
        <v>6</v>
      </c>
      <c r="B8" s="24" t="str">
        <f>'Asistencia Mensual'!B8</f>
        <v>Jiménez Carreño</v>
      </c>
      <c r="C8" s="24" t="str">
        <f>'Asistencia Mensual'!C8</f>
        <v>Bartolomé</v>
      </c>
      <c r="D8" s="77"/>
      <c r="E8" s="87"/>
      <c r="F8" s="87"/>
      <c r="G8" s="77"/>
      <c r="H8" s="77"/>
      <c r="I8" s="92"/>
      <c r="J8" s="92"/>
      <c r="K8" s="77"/>
      <c r="L8" s="87"/>
      <c r="M8" s="87"/>
      <c r="N8" s="77"/>
      <c r="O8" s="77"/>
      <c r="P8" s="92"/>
      <c r="Q8" s="92"/>
      <c r="R8" s="77"/>
      <c r="S8" s="87"/>
      <c r="T8" s="87"/>
      <c r="U8" s="77"/>
      <c r="V8" s="77"/>
      <c r="W8" s="92"/>
      <c r="X8" s="92"/>
      <c r="Y8" s="77"/>
      <c r="Z8" s="87"/>
      <c r="AA8" s="87"/>
      <c r="AB8" s="77"/>
      <c r="AC8" s="77"/>
      <c r="AD8" s="92"/>
      <c r="AE8" s="92"/>
      <c r="AF8" s="74">
        <f t="shared" si="0"/>
        <v>0</v>
      </c>
      <c r="AG8" s="74">
        <f t="shared" si="1"/>
        <v>0</v>
      </c>
      <c r="AH8" s="74">
        <f t="shared" si="2"/>
        <v>0</v>
      </c>
      <c r="AI8" s="74">
        <f t="shared" si="3"/>
        <v>0</v>
      </c>
      <c r="AJ8" s="74">
        <f t="shared" si="4"/>
        <v>0</v>
      </c>
      <c r="AK8" s="73">
        <f t="shared" si="5"/>
        <v>0</v>
      </c>
      <c r="AL8" s="23">
        <f t="shared" si="6"/>
        <v>0</v>
      </c>
      <c r="AM8" s="23">
        <f t="shared" si="7"/>
        <v>0</v>
      </c>
    </row>
    <row r="9" spans="1:39" ht="18" customHeight="1">
      <c r="A9" s="7">
        <f>'Asistencia Mensual'!A9</f>
        <v>7</v>
      </c>
      <c r="B9" s="24" t="str">
        <f>'Asistencia Mensual'!B9</f>
        <v>Jiménez Carreño</v>
      </c>
      <c r="C9" s="24" t="str">
        <f>'Asistencia Mensual'!C9</f>
        <v>José</v>
      </c>
      <c r="D9" s="77"/>
      <c r="E9" s="87"/>
      <c r="F9" s="87"/>
      <c r="G9" s="77"/>
      <c r="H9" s="77"/>
      <c r="I9" s="92"/>
      <c r="J9" s="92"/>
      <c r="K9" s="77"/>
      <c r="L9" s="87"/>
      <c r="M9" s="87"/>
      <c r="N9" s="77"/>
      <c r="O9" s="77"/>
      <c r="P9" s="92"/>
      <c r="Q9" s="92"/>
      <c r="R9" s="77"/>
      <c r="S9" s="87"/>
      <c r="T9" s="87"/>
      <c r="U9" s="77"/>
      <c r="V9" s="77"/>
      <c r="W9" s="92"/>
      <c r="X9" s="92"/>
      <c r="Y9" s="77"/>
      <c r="Z9" s="87"/>
      <c r="AA9" s="87"/>
      <c r="AB9" s="77"/>
      <c r="AC9" s="77"/>
      <c r="AD9" s="92"/>
      <c r="AE9" s="92"/>
      <c r="AF9" s="74">
        <f t="shared" si="0"/>
        <v>0</v>
      </c>
      <c r="AG9" s="74">
        <f t="shared" si="1"/>
        <v>0</v>
      </c>
      <c r="AH9" s="74">
        <f t="shared" si="2"/>
        <v>0</v>
      </c>
      <c r="AI9" s="74">
        <f t="shared" si="3"/>
        <v>0</v>
      </c>
      <c r="AJ9" s="74">
        <f t="shared" si="4"/>
        <v>0</v>
      </c>
      <c r="AK9" s="73">
        <f t="shared" si="5"/>
        <v>0</v>
      </c>
      <c r="AL9" s="23">
        <f t="shared" si="6"/>
        <v>0</v>
      </c>
      <c r="AM9" s="23">
        <f t="shared" si="7"/>
        <v>0</v>
      </c>
    </row>
    <row r="10" spans="1:39" ht="18" customHeight="1">
      <c r="A10" s="7">
        <f>'Asistencia Mensual'!A10</f>
        <v>8</v>
      </c>
      <c r="B10" s="24" t="str">
        <f>'Asistencia Mensual'!B10</f>
        <v>Morales Hernán</v>
      </c>
      <c r="C10" s="24" t="str">
        <f>'Asistencia Mensual'!C10</f>
        <v>Concepción</v>
      </c>
      <c r="D10" s="77"/>
      <c r="E10" s="87"/>
      <c r="F10" s="87"/>
      <c r="G10" s="77"/>
      <c r="H10" s="77"/>
      <c r="I10" s="92"/>
      <c r="J10" s="92"/>
      <c r="K10" s="77"/>
      <c r="L10" s="87"/>
      <c r="M10" s="87"/>
      <c r="N10" s="77"/>
      <c r="O10" s="77"/>
      <c r="P10" s="92"/>
      <c r="Q10" s="92"/>
      <c r="R10" s="77"/>
      <c r="S10" s="87"/>
      <c r="T10" s="87"/>
      <c r="U10" s="77"/>
      <c r="V10" s="77"/>
      <c r="W10" s="92"/>
      <c r="X10" s="92"/>
      <c r="Y10" s="77"/>
      <c r="Z10" s="87"/>
      <c r="AA10" s="87"/>
      <c r="AB10" s="77"/>
      <c r="AC10" s="77"/>
      <c r="AD10" s="92"/>
      <c r="AE10" s="92"/>
      <c r="AF10" s="74">
        <f t="shared" si="0"/>
        <v>0</v>
      </c>
      <c r="AG10" s="74">
        <f t="shared" si="1"/>
        <v>0</v>
      </c>
      <c r="AH10" s="74">
        <f t="shared" si="2"/>
        <v>0</v>
      </c>
      <c r="AI10" s="74">
        <f t="shared" si="3"/>
        <v>0</v>
      </c>
      <c r="AJ10" s="74">
        <f t="shared" si="4"/>
        <v>0</v>
      </c>
      <c r="AK10" s="73">
        <f t="shared" si="5"/>
        <v>0</v>
      </c>
      <c r="AL10" s="23">
        <f t="shared" si="6"/>
        <v>0</v>
      </c>
      <c r="AM10" s="23">
        <f t="shared" si="7"/>
        <v>0</v>
      </c>
    </row>
    <row r="11" spans="1:39" ht="18" customHeight="1">
      <c r="A11" s="7">
        <f>'Asistencia Mensual'!A11</f>
        <v>9</v>
      </c>
      <c r="B11" s="24" t="str">
        <f>'Asistencia Mensual'!B11</f>
        <v>Nuez Barreto</v>
      </c>
      <c r="C11" s="24" t="str">
        <f>'Asistencia Mensual'!C11</f>
        <v>Ramón</v>
      </c>
      <c r="D11" s="77"/>
      <c r="E11" s="87"/>
      <c r="F11" s="87"/>
      <c r="G11" s="77"/>
      <c r="H11" s="77"/>
      <c r="I11" s="92"/>
      <c r="J11" s="92"/>
      <c r="K11" s="77"/>
      <c r="L11" s="87"/>
      <c r="M11" s="87"/>
      <c r="N11" s="77"/>
      <c r="O11" s="77"/>
      <c r="P11" s="92"/>
      <c r="Q11" s="92"/>
      <c r="R11" s="77"/>
      <c r="S11" s="87"/>
      <c r="T11" s="87"/>
      <c r="U11" s="77"/>
      <c r="V11" s="77"/>
      <c r="W11" s="92"/>
      <c r="X11" s="92"/>
      <c r="Y11" s="77"/>
      <c r="Z11" s="87"/>
      <c r="AA11" s="87"/>
      <c r="AB11" s="77"/>
      <c r="AC11" s="77"/>
      <c r="AD11" s="92"/>
      <c r="AE11" s="92"/>
      <c r="AF11" s="74">
        <f t="shared" si="0"/>
        <v>0</v>
      </c>
      <c r="AG11" s="74">
        <f t="shared" si="1"/>
        <v>0</v>
      </c>
      <c r="AH11" s="74">
        <f t="shared" si="2"/>
        <v>0</v>
      </c>
      <c r="AI11" s="74">
        <f t="shared" si="3"/>
        <v>0</v>
      </c>
      <c r="AJ11" s="74">
        <f t="shared" si="4"/>
        <v>0</v>
      </c>
      <c r="AK11" s="73">
        <f t="shared" si="5"/>
        <v>0</v>
      </c>
      <c r="AL11" s="23">
        <f t="shared" si="6"/>
        <v>0</v>
      </c>
      <c r="AM11" s="23">
        <f t="shared" si="7"/>
        <v>0</v>
      </c>
    </row>
    <row r="12" spans="1:39" ht="18" customHeight="1">
      <c r="A12" s="7">
        <f>'Asistencia Mensual'!A12</f>
        <v>10</v>
      </c>
      <c r="B12" s="24">
        <f>'Asistencia Mensual'!B12</f>
        <v>0</v>
      </c>
      <c r="C12" s="24">
        <f>'Asistencia Mensual'!C12</f>
        <v>0</v>
      </c>
      <c r="D12" s="77"/>
      <c r="E12" s="87"/>
      <c r="F12" s="87"/>
      <c r="G12" s="77"/>
      <c r="H12" s="77"/>
      <c r="I12" s="92"/>
      <c r="J12" s="92"/>
      <c r="K12" s="77"/>
      <c r="L12" s="87"/>
      <c r="M12" s="87"/>
      <c r="N12" s="77"/>
      <c r="O12" s="77"/>
      <c r="P12" s="92"/>
      <c r="Q12" s="92"/>
      <c r="R12" s="77"/>
      <c r="S12" s="87"/>
      <c r="T12" s="87"/>
      <c r="U12" s="77"/>
      <c r="V12" s="77"/>
      <c r="W12" s="92"/>
      <c r="X12" s="92"/>
      <c r="Y12" s="77"/>
      <c r="Z12" s="87"/>
      <c r="AA12" s="87"/>
      <c r="AB12" s="77"/>
      <c r="AC12" s="77"/>
      <c r="AD12" s="92"/>
      <c r="AE12" s="92"/>
      <c r="AF12" s="74">
        <f t="shared" si="0"/>
        <v>0</v>
      </c>
      <c r="AG12" s="74">
        <f t="shared" si="1"/>
        <v>0</v>
      </c>
      <c r="AH12" s="74">
        <f t="shared" si="2"/>
        <v>0</v>
      </c>
      <c r="AI12" s="74">
        <f t="shared" si="3"/>
        <v>0</v>
      </c>
      <c r="AJ12" s="74">
        <f t="shared" si="4"/>
        <v>0</v>
      </c>
      <c r="AK12" s="73">
        <f t="shared" si="5"/>
        <v>0</v>
      </c>
      <c r="AL12" s="23">
        <f t="shared" si="6"/>
        <v>0</v>
      </c>
      <c r="AM12" s="23">
        <f t="shared" si="7"/>
        <v>0</v>
      </c>
    </row>
    <row r="13" spans="1:39" ht="18" customHeight="1">
      <c r="A13" s="7">
        <f>'Asistencia Mensual'!A13</f>
        <v>11</v>
      </c>
      <c r="B13" s="24">
        <f>'Asistencia Mensual'!B13</f>
        <v>0</v>
      </c>
      <c r="C13" s="24">
        <f>'Asistencia Mensual'!C13</f>
        <v>0</v>
      </c>
      <c r="D13" s="77"/>
      <c r="E13" s="87"/>
      <c r="F13" s="87"/>
      <c r="G13" s="77"/>
      <c r="H13" s="77"/>
      <c r="I13" s="92"/>
      <c r="J13" s="92"/>
      <c r="K13" s="77"/>
      <c r="L13" s="87"/>
      <c r="M13" s="87"/>
      <c r="N13" s="77"/>
      <c r="O13" s="77"/>
      <c r="P13" s="92"/>
      <c r="Q13" s="92"/>
      <c r="R13" s="77"/>
      <c r="S13" s="87"/>
      <c r="T13" s="87"/>
      <c r="U13" s="77"/>
      <c r="V13" s="77"/>
      <c r="W13" s="92"/>
      <c r="X13" s="92"/>
      <c r="Y13" s="77"/>
      <c r="Z13" s="87"/>
      <c r="AA13" s="87"/>
      <c r="AB13" s="77"/>
      <c r="AC13" s="77"/>
      <c r="AD13" s="92"/>
      <c r="AE13" s="92"/>
      <c r="AF13" s="74">
        <f t="shared" si="0"/>
        <v>0</v>
      </c>
      <c r="AG13" s="74">
        <f t="shared" si="1"/>
        <v>0</v>
      </c>
      <c r="AH13" s="74">
        <f t="shared" si="2"/>
        <v>0</v>
      </c>
      <c r="AI13" s="74">
        <f t="shared" si="3"/>
        <v>0</v>
      </c>
      <c r="AJ13" s="74">
        <f t="shared" si="4"/>
        <v>0</v>
      </c>
      <c r="AK13" s="73">
        <f t="shared" si="5"/>
        <v>0</v>
      </c>
      <c r="AL13" s="23">
        <f t="shared" si="6"/>
        <v>0</v>
      </c>
      <c r="AM13" s="23">
        <f t="shared" si="7"/>
        <v>0</v>
      </c>
    </row>
    <row r="14" spans="1:39" ht="18" customHeight="1">
      <c r="A14" s="7">
        <f>'Asistencia Mensual'!A14</f>
        <v>12</v>
      </c>
      <c r="B14" s="24">
        <f>'Asistencia Mensual'!B14</f>
        <v>0</v>
      </c>
      <c r="C14" s="24">
        <f>'Asistencia Mensual'!C14</f>
        <v>0</v>
      </c>
      <c r="D14" s="77"/>
      <c r="E14" s="87"/>
      <c r="F14" s="87"/>
      <c r="G14" s="77"/>
      <c r="H14" s="77"/>
      <c r="I14" s="92"/>
      <c r="J14" s="92"/>
      <c r="K14" s="77"/>
      <c r="L14" s="87"/>
      <c r="M14" s="87"/>
      <c r="N14" s="77"/>
      <c r="O14" s="77"/>
      <c r="P14" s="92"/>
      <c r="Q14" s="92"/>
      <c r="R14" s="77"/>
      <c r="S14" s="87"/>
      <c r="T14" s="87"/>
      <c r="U14" s="77"/>
      <c r="V14" s="77"/>
      <c r="W14" s="92"/>
      <c r="X14" s="92"/>
      <c r="Y14" s="77"/>
      <c r="Z14" s="87"/>
      <c r="AA14" s="87"/>
      <c r="AB14" s="77"/>
      <c r="AC14" s="77"/>
      <c r="AD14" s="92"/>
      <c r="AE14" s="92"/>
      <c r="AF14" s="74">
        <f t="shared" si="0"/>
        <v>0</v>
      </c>
      <c r="AG14" s="74">
        <f t="shared" si="1"/>
        <v>0</v>
      </c>
      <c r="AH14" s="74">
        <f t="shared" si="2"/>
        <v>0</v>
      </c>
      <c r="AI14" s="74">
        <f t="shared" si="3"/>
        <v>0</v>
      </c>
      <c r="AJ14" s="74">
        <f t="shared" si="4"/>
        <v>0</v>
      </c>
      <c r="AK14" s="73">
        <f t="shared" si="5"/>
        <v>0</v>
      </c>
      <c r="AL14" s="23">
        <f t="shared" si="6"/>
        <v>0</v>
      </c>
      <c r="AM14" s="23">
        <f t="shared" si="7"/>
        <v>0</v>
      </c>
    </row>
    <row r="15" spans="1:39" ht="18" customHeight="1">
      <c r="A15" s="7">
        <f>'Asistencia Mensual'!A15</f>
        <v>13</v>
      </c>
      <c r="B15" s="24">
        <f>'Asistencia Mensual'!B15</f>
        <v>0</v>
      </c>
      <c r="C15" s="24">
        <f>'Asistencia Mensual'!C15</f>
        <v>0</v>
      </c>
      <c r="D15" s="77"/>
      <c r="E15" s="87"/>
      <c r="F15" s="87"/>
      <c r="G15" s="77"/>
      <c r="H15" s="77"/>
      <c r="I15" s="92"/>
      <c r="J15" s="92"/>
      <c r="K15" s="77"/>
      <c r="L15" s="87"/>
      <c r="M15" s="87"/>
      <c r="N15" s="77"/>
      <c r="O15" s="77"/>
      <c r="P15" s="92"/>
      <c r="Q15" s="92"/>
      <c r="R15" s="77"/>
      <c r="S15" s="87"/>
      <c r="T15" s="87"/>
      <c r="U15" s="77"/>
      <c r="V15" s="77"/>
      <c r="W15" s="92"/>
      <c r="X15" s="92"/>
      <c r="Y15" s="77"/>
      <c r="Z15" s="87"/>
      <c r="AA15" s="87"/>
      <c r="AB15" s="77"/>
      <c r="AC15" s="77"/>
      <c r="AD15" s="92"/>
      <c r="AE15" s="92"/>
      <c r="AF15" s="74">
        <f t="shared" si="0"/>
        <v>0</v>
      </c>
      <c r="AG15" s="74">
        <f t="shared" si="1"/>
        <v>0</v>
      </c>
      <c r="AH15" s="74">
        <f t="shared" si="2"/>
        <v>0</v>
      </c>
      <c r="AI15" s="74">
        <f t="shared" si="3"/>
        <v>0</v>
      </c>
      <c r="AJ15" s="74">
        <f t="shared" si="4"/>
        <v>0</v>
      </c>
      <c r="AK15" s="73">
        <f t="shared" si="5"/>
        <v>0</v>
      </c>
      <c r="AL15" s="23">
        <f t="shared" si="6"/>
        <v>0</v>
      </c>
      <c r="AM15" s="23">
        <f t="shared" si="7"/>
        <v>0</v>
      </c>
    </row>
    <row r="16" spans="1:39" ht="18" customHeight="1">
      <c r="A16" s="7">
        <f>'Asistencia Mensual'!A16</f>
        <v>14</v>
      </c>
      <c r="B16" s="24">
        <f>'Asistencia Mensual'!B16</f>
        <v>0</v>
      </c>
      <c r="C16" s="24">
        <f>'Asistencia Mensual'!C16</f>
        <v>0</v>
      </c>
      <c r="D16" s="77"/>
      <c r="E16" s="87"/>
      <c r="F16" s="87"/>
      <c r="G16" s="77"/>
      <c r="H16" s="77"/>
      <c r="I16" s="92"/>
      <c r="J16" s="92"/>
      <c r="K16" s="77"/>
      <c r="L16" s="87"/>
      <c r="M16" s="87"/>
      <c r="N16" s="77"/>
      <c r="O16" s="77"/>
      <c r="P16" s="92"/>
      <c r="Q16" s="92"/>
      <c r="R16" s="77"/>
      <c r="S16" s="87"/>
      <c r="T16" s="87"/>
      <c r="U16" s="77"/>
      <c r="V16" s="77"/>
      <c r="W16" s="92"/>
      <c r="X16" s="92"/>
      <c r="Y16" s="77"/>
      <c r="Z16" s="87"/>
      <c r="AA16" s="87"/>
      <c r="AB16" s="77"/>
      <c r="AC16" s="77"/>
      <c r="AD16" s="92"/>
      <c r="AE16" s="92"/>
      <c r="AF16" s="74">
        <f t="shared" si="0"/>
        <v>0</v>
      </c>
      <c r="AG16" s="74">
        <f t="shared" si="1"/>
        <v>0</v>
      </c>
      <c r="AH16" s="74">
        <f t="shared" si="2"/>
        <v>0</v>
      </c>
      <c r="AI16" s="74">
        <f t="shared" si="3"/>
        <v>0</v>
      </c>
      <c r="AJ16" s="74">
        <f t="shared" si="4"/>
        <v>0</v>
      </c>
      <c r="AK16" s="73">
        <f t="shared" si="5"/>
        <v>0</v>
      </c>
      <c r="AL16" s="23">
        <f t="shared" si="6"/>
        <v>0</v>
      </c>
      <c r="AM16" s="23">
        <f t="shared" si="7"/>
        <v>0</v>
      </c>
    </row>
    <row r="17" spans="1:39" ht="18" customHeight="1">
      <c r="A17" s="7">
        <f>'Asistencia Mensual'!A17</f>
        <v>15</v>
      </c>
      <c r="B17" s="24">
        <f>'Asistencia Mensual'!B17</f>
        <v>0</v>
      </c>
      <c r="C17" s="24">
        <f>'Asistencia Mensual'!C17</f>
        <v>0</v>
      </c>
      <c r="D17" s="77"/>
      <c r="E17" s="87"/>
      <c r="F17" s="87"/>
      <c r="G17" s="77"/>
      <c r="H17" s="77"/>
      <c r="I17" s="92"/>
      <c r="J17" s="92"/>
      <c r="K17" s="77"/>
      <c r="L17" s="87"/>
      <c r="M17" s="87"/>
      <c r="N17" s="77"/>
      <c r="O17" s="77"/>
      <c r="P17" s="92"/>
      <c r="Q17" s="92"/>
      <c r="R17" s="77"/>
      <c r="S17" s="87"/>
      <c r="T17" s="87"/>
      <c r="U17" s="77"/>
      <c r="V17" s="77"/>
      <c r="W17" s="92"/>
      <c r="X17" s="92"/>
      <c r="Y17" s="77"/>
      <c r="Z17" s="87"/>
      <c r="AA17" s="87"/>
      <c r="AB17" s="77"/>
      <c r="AC17" s="77"/>
      <c r="AD17" s="92"/>
      <c r="AE17" s="92"/>
      <c r="AF17" s="74">
        <f t="shared" si="0"/>
        <v>0</v>
      </c>
      <c r="AG17" s="74">
        <f t="shared" si="1"/>
        <v>0</v>
      </c>
      <c r="AH17" s="74">
        <f t="shared" si="2"/>
        <v>0</v>
      </c>
      <c r="AI17" s="74">
        <f t="shared" si="3"/>
        <v>0</v>
      </c>
      <c r="AJ17" s="74">
        <f t="shared" si="4"/>
        <v>0</v>
      </c>
      <c r="AK17" s="73">
        <f t="shared" si="5"/>
        <v>0</v>
      </c>
      <c r="AL17" s="23">
        <f t="shared" si="6"/>
        <v>0</v>
      </c>
      <c r="AM17" s="23">
        <f t="shared" si="7"/>
        <v>0</v>
      </c>
    </row>
    <row r="18" spans="1:39" ht="18" customHeight="1">
      <c r="A18" s="7">
        <f>'Asistencia Mensual'!A18</f>
        <v>16</v>
      </c>
      <c r="B18" s="24">
        <f>'Asistencia Mensual'!B18</f>
        <v>0</v>
      </c>
      <c r="C18" s="24">
        <f>'Asistencia Mensual'!C18</f>
        <v>0</v>
      </c>
      <c r="D18" s="77"/>
      <c r="E18" s="87"/>
      <c r="F18" s="87"/>
      <c r="G18" s="77"/>
      <c r="H18" s="77"/>
      <c r="I18" s="92"/>
      <c r="J18" s="92"/>
      <c r="K18" s="77"/>
      <c r="L18" s="87"/>
      <c r="M18" s="87"/>
      <c r="N18" s="77"/>
      <c r="O18" s="77"/>
      <c r="P18" s="92"/>
      <c r="Q18" s="92"/>
      <c r="R18" s="77"/>
      <c r="S18" s="87"/>
      <c r="T18" s="87"/>
      <c r="U18" s="77"/>
      <c r="V18" s="77"/>
      <c r="W18" s="92"/>
      <c r="X18" s="92"/>
      <c r="Y18" s="77"/>
      <c r="Z18" s="87"/>
      <c r="AA18" s="87"/>
      <c r="AB18" s="77"/>
      <c r="AC18" s="77"/>
      <c r="AD18" s="92"/>
      <c r="AE18" s="92"/>
      <c r="AF18" s="74">
        <f t="shared" si="0"/>
        <v>0</v>
      </c>
      <c r="AG18" s="74">
        <f t="shared" si="1"/>
        <v>0</v>
      </c>
      <c r="AH18" s="74">
        <f t="shared" si="2"/>
        <v>0</v>
      </c>
      <c r="AI18" s="74">
        <f t="shared" si="3"/>
        <v>0</v>
      </c>
      <c r="AJ18" s="74">
        <f t="shared" si="4"/>
        <v>0</v>
      </c>
      <c r="AK18" s="73">
        <f t="shared" si="5"/>
        <v>0</v>
      </c>
      <c r="AL18" s="23">
        <f t="shared" si="6"/>
        <v>0</v>
      </c>
      <c r="AM18" s="23">
        <f t="shared" si="7"/>
        <v>0</v>
      </c>
    </row>
    <row r="19" spans="1:39" ht="18" customHeight="1">
      <c r="A19" s="7">
        <f>'Asistencia Mensual'!A19</f>
        <v>17</v>
      </c>
      <c r="B19" s="24">
        <f>'Asistencia Mensual'!B19</f>
        <v>0</v>
      </c>
      <c r="C19" s="24">
        <f>'Asistencia Mensual'!C19</f>
        <v>0</v>
      </c>
      <c r="D19" s="77"/>
      <c r="E19" s="87"/>
      <c r="F19" s="87"/>
      <c r="G19" s="77"/>
      <c r="H19" s="77"/>
      <c r="I19" s="92"/>
      <c r="J19" s="92"/>
      <c r="K19" s="77"/>
      <c r="L19" s="87"/>
      <c r="M19" s="87"/>
      <c r="N19" s="77"/>
      <c r="O19" s="77"/>
      <c r="P19" s="92"/>
      <c r="Q19" s="92"/>
      <c r="R19" s="77"/>
      <c r="S19" s="87"/>
      <c r="T19" s="87"/>
      <c r="U19" s="77"/>
      <c r="V19" s="77"/>
      <c r="W19" s="92"/>
      <c r="X19" s="92"/>
      <c r="Y19" s="77"/>
      <c r="Z19" s="87"/>
      <c r="AA19" s="87"/>
      <c r="AB19" s="77"/>
      <c r="AC19" s="77"/>
      <c r="AD19" s="92"/>
      <c r="AE19" s="92"/>
      <c r="AF19" s="74">
        <f t="shared" si="0"/>
        <v>0</v>
      </c>
      <c r="AG19" s="74">
        <f t="shared" si="1"/>
        <v>0</v>
      </c>
      <c r="AH19" s="74">
        <f t="shared" si="2"/>
        <v>0</v>
      </c>
      <c r="AI19" s="74">
        <f t="shared" si="3"/>
        <v>0</v>
      </c>
      <c r="AJ19" s="74">
        <f t="shared" si="4"/>
        <v>0</v>
      </c>
      <c r="AK19" s="73">
        <f t="shared" si="5"/>
        <v>0</v>
      </c>
      <c r="AL19" s="23">
        <f t="shared" si="6"/>
        <v>0</v>
      </c>
      <c r="AM19" s="23">
        <f t="shared" si="7"/>
        <v>0</v>
      </c>
    </row>
    <row r="20" spans="1:39" ht="18" customHeight="1">
      <c r="A20" s="7">
        <f>'Asistencia Mensual'!A20</f>
        <v>18</v>
      </c>
      <c r="B20" s="24">
        <f>'Asistencia Mensual'!B20</f>
        <v>0</v>
      </c>
      <c r="C20" s="24">
        <f>'Asistencia Mensual'!C20</f>
        <v>0</v>
      </c>
      <c r="D20" s="77"/>
      <c r="E20" s="87"/>
      <c r="F20" s="87"/>
      <c r="G20" s="77"/>
      <c r="H20" s="77"/>
      <c r="I20" s="92"/>
      <c r="J20" s="92"/>
      <c r="K20" s="77"/>
      <c r="L20" s="87"/>
      <c r="M20" s="87"/>
      <c r="N20" s="77"/>
      <c r="O20" s="77"/>
      <c r="P20" s="92"/>
      <c r="Q20" s="92"/>
      <c r="R20" s="77"/>
      <c r="S20" s="87"/>
      <c r="T20" s="87"/>
      <c r="U20" s="77"/>
      <c r="V20" s="77"/>
      <c r="W20" s="92"/>
      <c r="X20" s="92"/>
      <c r="Y20" s="77"/>
      <c r="Z20" s="87"/>
      <c r="AA20" s="87"/>
      <c r="AB20" s="77"/>
      <c r="AC20" s="77"/>
      <c r="AD20" s="92"/>
      <c r="AE20" s="92"/>
      <c r="AF20" s="74">
        <f t="shared" si="0"/>
        <v>0</v>
      </c>
      <c r="AG20" s="74">
        <f t="shared" si="1"/>
        <v>0</v>
      </c>
      <c r="AH20" s="74">
        <f t="shared" si="2"/>
        <v>0</v>
      </c>
      <c r="AI20" s="74">
        <f t="shared" si="3"/>
        <v>0</v>
      </c>
      <c r="AJ20" s="74">
        <f t="shared" si="4"/>
        <v>0</v>
      </c>
      <c r="AK20" s="73">
        <f t="shared" si="5"/>
        <v>0</v>
      </c>
      <c r="AL20" s="23">
        <f t="shared" si="6"/>
        <v>0</v>
      </c>
      <c r="AM20" s="23">
        <f t="shared" si="7"/>
        <v>0</v>
      </c>
    </row>
    <row r="21" spans="1:39" ht="18" customHeight="1">
      <c r="A21" s="7">
        <f>'Asistencia Mensual'!A21</f>
        <v>19</v>
      </c>
      <c r="B21" s="24">
        <f>'Asistencia Mensual'!B21</f>
        <v>0</v>
      </c>
      <c r="C21" s="24">
        <f>'Asistencia Mensual'!C21</f>
        <v>0</v>
      </c>
      <c r="D21" s="77"/>
      <c r="E21" s="87"/>
      <c r="F21" s="87"/>
      <c r="G21" s="77"/>
      <c r="H21" s="77"/>
      <c r="I21" s="92"/>
      <c r="J21" s="92"/>
      <c r="K21" s="77"/>
      <c r="L21" s="87"/>
      <c r="M21" s="87"/>
      <c r="N21" s="77"/>
      <c r="O21" s="77"/>
      <c r="P21" s="92"/>
      <c r="Q21" s="92"/>
      <c r="R21" s="77"/>
      <c r="S21" s="87"/>
      <c r="T21" s="87"/>
      <c r="U21" s="77"/>
      <c r="V21" s="77"/>
      <c r="W21" s="92"/>
      <c r="X21" s="92"/>
      <c r="Y21" s="77"/>
      <c r="Z21" s="87"/>
      <c r="AA21" s="87"/>
      <c r="AB21" s="77"/>
      <c r="AC21" s="77"/>
      <c r="AD21" s="92"/>
      <c r="AE21" s="92"/>
      <c r="AF21" s="74">
        <f t="shared" si="0"/>
        <v>0</v>
      </c>
      <c r="AG21" s="74">
        <f t="shared" si="1"/>
        <v>0</v>
      </c>
      <c r="AH21" s="74">
        <f t="shared" si="2"/>
        <v>0</v>
      </c>
      <c r="AI21" s="74">
        <f t="shared" si="3"/>
        <v>0</v>
      </c>
      <c r="AJ21" s="74">
        <f t="shared" si="4"/>
        <v>0</v>
      </c>
      <c r="AK21" s="73">
        <f t="shared" si="5"/>
        <v>0</v>
      </c>
      <c r="AL21" s="23">
        <f t="shared" si="6"/>
        <v>0</v>
      </c>
      <c r="AM21" s="23">
        <f t="shared" si="7"/>
        <v>0</v>
      </c>
    </row>
    <row r="22" spans="1:39" ht="18" customHeight="1">
      <c r="A22" s="7">
        <f>'Asistencia Mensual'!A22</f>
        <v>20</v>
      </c>
      <c r="B22" s="24">
        <f>'Asistencia Mensual'!B22</f>
        <v>0</v>
      </c>
      <c r="C22" s="24">
        <f>'Asistencia Mensual'!C22</f>
        <v>0</v>
      </c>
      <c r="D22" s="77"/>
      <c r="E22" s="87"/>
      <c r="F22" s="87"/>
      <c r="G22" s="77"/>
      <c r="H22" s="77"/>
      <c r="I22" s="92"/>
      <c r="J22" s="92"/>
      <c r="K22" s="77"/>
      <c r="L22" s="87"/>
      <c r="M22" s="87"/>
      <c r="N22" s="77"/>
      <c r="O22" s="77"/>
      <c r="P22" s="92"/>
      <c r="Q22" s="92"/>
      <c r="R22" s="77"/>
      <c r="S22" s="87"/>
      <c r="T22" s="87"/>
      <c r="U22" s="77"/>
      <c r="V22" s="77"/>
      <c r="W22" s="92"/>
      <c r="X22" s="92"/>
      <c r="Y22" s="77"/>
      <c r="Z22" s="87"/>
      <c r="AA22" s="87"/>
      <c r="AB22" s="77"/>
      <c r="AC22" s="77"/>
      <c r="AD22" s="92"/>
      <c r="AE22" s="92"/>
      <c r="AF22" s="74">
        <f t="shared" si="0"/>
        <v>0</v>
      </c>
      <c r="AG22" s="74">
        <f t="shared" si="1"/>
        <v>0</v>
      </c>
      <c r="AH22" s="74">
        <f t="shared" si="2"/>
        <v>0</v>
      </c>
      <c r="AI22" s="74">
        <f t="shared" si="3"/>
        <v>0</v>
      </c>
      <c r="AJ22" s="74">
        <f t="shared" si="4"/>
        <v>0</v>
      </c>
      <c r="AK22" s="73">
        <f t="shared" si="5"/>
        <v>0</v>
      </c>
      <c r="AL22" s="23">
        <f t="shared" si="6"/>
        <v>0</v>
      </c>
      <c r="AM22" s="23">
        <f t="shared" si="7"/>
        <v>0</v>
      </c>
    </row>
    <row r="23" spans="1:39" ht="18" customHeight="1">
      <c r="A23" s="7">
        <f>'Asistencia Mensual'!A23</f>
        <v>21</v>
      </c>
      <c r="B23" s="24">
        <f>'Asistencia Mensual'!B23</f>
        <v>0</v>
      </c>
      <c r="C23" s="24">
        <f>'Asistencia Mensual'!C23</f>
        <v>0</v>
      </c>
      <c r="D23" s="77"/>
      <c r="E23" s="87"/>
      <c r="F23" s="87"/>
      <c r="G23" s="77"/>
      <c r="H23" s="77"/>
      <c r="I23" s="92"/>
      <c r="J23" s="92"/>
      <c r="K23" s="77"/>
      <c r="L23" s="87"/>
      <c r="M23" s="87"/>
      <c r="N23" s="77"/>
      <c r="O23" s="77"/>
      <c r="P23" s="92"/>
      <c r="Q23" s="92"/>
      <c r="R23" s="77"/>
      <c r="S23" s="87"/>
      <c r="T23" s="87"/>
      <c r="U23" s="77"/>
      <c r="V23" s="77"/>
      <c r="W23" s="92"/>
      <c r="X23" s="92"/>
      <c r="Y23" s="77"/>
      <c r="Z23" s="87"/>
      <c r="AA23" s="87"/>
      <c r="AB23" s="77"/>
      <c r="AC23" s="77"/>
      <c r="AD23" s="92"/>
      <c r="AE23" s="92"/>
      <c r="AF23" s="74">
        <f t="shared" si="0"/>
        <v>0</v>
      </c>
      <c r="AG23" s="74">
        <f t="shared" si="1"/>
        <v>0</v>
      </c>
      <c r="AH23" s="74">
        <f t="shared" si="2"/>
        <v>0</v>
      </c>
      <c r="AI23" s="74">
        <f t="shared" si="3"/>
        <v>0</v>
      </c>
      <c r="AJ23" s="74">
        <f t="shared" si="4"/>
        <v>0</v>
      </c>
      <c r="AK23" s="73">
        <f t="shared" si="5"/>
        <v>0</v>
      </c>
      <c r="AL23" s="23">
        <f t="shared" si="6"/>
        <v>0</v>
      </c>
      <c r="AM23" s="23">
        <f t="shared" si="7"/>
        <v>0</v>
      </c>
    </row>
    <row r="24" spans="1:39" ht="18" customHeight="1">
      <c r="A24" s="7">
        <f>'Asistencia Mensual'!A24</f>
        <v>22</v>
      </c>
      <c r="B24" s="24">
        <f>'Asistencia Mensual'!B24</f>
        <v>0</v>
      </c>
      <c r="C24" s="24">
        <f>'Asistencia Mensual'!C24</f>
        <v>0</v>
      </c>
      <c r="D24" s="77"/>
      <c r="E24" s="87"/>
      <c r="F24" s="87"/>
      <c r="G24" s="77"/>
      <c r="H24" s="77"/>
      <c r="I24" s="92"/>
      <c r="J24" s="92"/>
      <c r="K24" s="77"/>
      <c r="L24" s="87"/>
      <c r="M24" s="87"/>
      <c r="N24" s="77"/>
      <c r="O24" s="77"/>
      <c r="P24" s="92"/>
      <c r="Q24" s="92"/>
      <c r="R24" s="77"/>
      <c r="S24" s="87"/>
      <c r="T24" s="87"/>
      <c r="U24" s="77"/>
      <c r="V24" s="77"/>
      <c r="W24" s="92"/>
      <c r="X24" s="92"/>
      <c r="Y24" s="77"/>
      <c r="Z24" s="87"/>
      <c r="AA24" s="87"/>
      <c r="AB24" s="77"/>
      <c r="AC24" s="77"/>
      <c r="AD24" s="92"/>
      <c r="AE24" s="92"/>
      <c r="AF24" s="74">
        <f t="shared" si="0"/>
        <v>0</v>
      </c>
      <c r="AG24" s="74">
        <f t="shared" si="1"/>
        <v>0</v>
      </c>
      <c r="AH24" s="74">
        <f t="shared" si="2"/>
        <v>0</v>
      </c>
      <c r="AI24" s="74">
        <f t="shared" si="3"/>
        <v>0</v>
      </c>
      <c r="AJ24" s="74">
        <f t="shared" si="4"/>
        <v>0</v>
      </c>
      <c r="AK24" s="73">
        <f t="shared" si="5"/>
        <v>0</v>
      </c>
      <c r="AL24" s="23">
        <f t="shared" si="6"/>
        <v>0</v>
      </c>
      <c r="AM24" s="23">
        <f t="shared" si="7"/>
        <v>0</v>
      </c>
    </row>
    <row r="25" spans="1:39" ht="18" customHeight="1">
      <c r="A25" s="7">
        <f>'Asistencia Mensual'!A25</f>
        <v>23</v>
      </c>
      <c r="B25" s="24">
        <f>'Asistencia Mensual'!B25</f>
        <v>0</v>
      </c>
      <c r="C25" s="24">
        <f>'Asistencia Mensual'!C25</f>
        <v>0</v>
      </c>
      <c r="D25" s="77"/>
      <c r="E25" s="87"/>
      <c r="F25" s="87"/>
      <c r="G25" s="77"/>
      <c r="H25" s="77"/>
      <c r="I25" s="92"/>
      <c r="J25" s="92"/>
      <c r="K25" s="77"/>
      <c r="L25" s="87"/>
      <c r="M25" s="87"/>
      <c r="N25" s="77"/>
      <c r="O25" s="77"/>
      <c r="P25" s="92"/>
      <c r="Q25" s="92"/>
      <c r="R25" s="77"/>
      <c r="S25" s="87"/>
      <c r="T25" s="87"/>
      <c r="U25" s="77"/>
      <c r="V25" s="77"/>
      <c r="W25" s="92"/>
      <c r="X25" s="92"/>
      <c r="Y25" s="77"/>
      <c r="Z25" s="87"/>
      <c r="AA25" s="87"/>
      <c r="AB25" s="77"/>
      <c r="AC25" s="77"/>
      <c r="AD25" s="92"/>
      <c r="AE25" s="92"/>
      <c r="AF25" s="74">
        <f t="shared" si="0"/>
        <v>0</v>
      </c>
      <c r="AG25" s="74">
        <f t="shared" si="1"/>
        <v>0</v>
      </c>
      <c r="AH25" s="74">
        <f t="shared" si="2"/>
        <v>0</v>
      </c>
      <c r="AI25" s="74">
        <f t="shared" si="3"/>
        <v>0</v>
      </c>
      <c r="AJ25" s="74">
        <f t="shared" si="4"/>
        <v>0</v>
      </c>
      <c r="AK25" s="73">
        <f t="shared" si="5"/>
        <v>0</v>
      </c>
      <c r="AL25" s="23">
        <f t="shared" si="6"/>
        <v>0</v>
      </c>
      <c r="AM25" s="23">
        <f t="shared" si="7"/>
        <v>0</v>
      </c>
    </row>
    <row r="26" spans="1:39" ht="18" customHeight="1">
      <c r="A26" s="7">
        <f>'Asistencia Mensual'!A26</f>
        <v>24</v>
      </c>
      <c r="B26" s="24">
        <f>'Asistencia Mensual'!B26</f>
        <v>0</v>
      </c>
      <c r="C26" s="24">
        <f>'Asistencia Mensual'!C26</f>
        <v>0</v>
      </c>
      <c r="D26" s="77"/>
      <c r="E26" s="87"/>
      <c r="F26" s="87"/>
      <c r="G26" s="77"/>
      <c r="H26" s="77"/>
      <c r="I26" s="92"/>
      <c r="J26" s="92"/>
      <c r="K26" s="77"/>
      <c r="L26" s="87"/>
      <c r="M26" s="87"/>
      <c r="N26" s="77"/>
      <c r="O26" s="77"/>
      <c r="P26" s="92"/>
      <c r="Q26" s="92"/>
      <c r="R26" s="77"/>
      <c r="S26" s="87"/>
      <c r="T26" s="87"/>
      <c r="U26" s="77"/>
      <c r="V26" s="77"/>
      <c r="W26" s="92"/>
      <c r="X26" s="92"/>
      <c r="Y26" s="77"/>
      <c r="Z26" s="87"/>
      <c r="AA26" s="87"/>
      <c r="AB26" s="77"/>
      <c r="AC26" s="77"/>
      <c r="AD26" s="92"/>
      <c r="AE26" s="92"/>
      <c r="AF26" s="74">
        <f t="shared" si="0"/>
        <v>0</v>
      </c>
      <c r="AG26" s="74">
        <f t="shared" si="1"/>
        <v>0</v>
      </c>
      <c r="AH26" s="74">
        <f t="shared" si="2"/>
        <v>0</v>
      </c>
      <c r="AI26" s="74">
        <f t="shared" si="3"/>
        <v>0</v>
      </c>
      <c r="AJ26" s="74">
        <f t="shared" si="4"/>
        <v>0</v>
      </c>
      <c r="AK26" s="73">
        <f t="shared" si="5"/>
        <v>0</v>
      </c>
      <c r="AL26" s="23">
        <f>(AF26*5)+(AG26*3)+(AH26*2)</f>
        <v>0</v>
      </c>
      <c r="AM26" s="23">
        <f>(AI26*5)+(AJ26*3)+(AK26*2)</f>
        <v>0</v>
      </c>
    </row>
    <row r="27" spans="1:39" ht="18" customHeight="1">
      <c r="A27" s="7">
        <f>'Asistencia Mensual'!A27</f>
        <v>25</v>
      </c>
      <c r="B27" s="24">
        <f>'Asistencia Mensual'!B27</f>
        <v>0</v>
      </c>
      <c r="C27" s="24">
        <f>'Asistencia Mensual'!C27</f>
        <v>0</v>
      </c>
      <c r="D27" s="77"/>
      <c r="E27" s="87"/>
      <c r="F27" s="87"/>
      <c r="G27" s="77"/>
      <c r="H27" s="77"/>
      <c r="I27" s="92"/>
      <c r="J27" s="92"/>
      <c r="K27" s="77"/>
      <c r="L27" s="87"/>
      <c r="M27" s="87"/>
      <c r="N27" s="77"/>
      <c r="O27" s="77"/>
      <c r="P27" s="92"/>
      <c r="Q27" s="92"/>
      <c r="R27" s="77"/>
      <c r="S27" s="87"/>
      <c r="T27" s="87"/>
      <c r="U27" s="77"/>
      <c r="V27" s="77"/>
      <c r="W27" s="92"/>
      <c r="X27" s="92"/>
      <c r="Y27" s="77"/>
      <c r="Z27" s="87"/>
      <c r="AA27" s="87"/>
      <c r="AB27" s="77"/>
      <c r="AC27" s="77"/>
      <c r="AD27" s="92"/>
      <c r="AE27" s="92"/>
      <c r="AF27" s="74">
        <f t="shared" si="0"/>
        <v>0</v>
      </c>
      <c r="AG27" s="74">
        <f t="shared" si="1"/>
        <v>0</v>
      </c>
      <c r="AH27" s="74">
        <f t="shared" si="2"/>
        <v>0</v>
      </c>
      <c r="AI27" s="74">
        <f t="shared" si="3"/>
        <v>0</v>
      </c>
      <c r="AJ27" s="74">
        <f t="shared" si="4"/>
        <v>0</v>
      </c>
      <c r="AK27" s="73">
        <f t="shared" si="5"/>
        <v>0</v>
      </c>
      <c r="AL27" s="23">
        <f>(AF27*5)+(AG27*3)+(AH27*2)</f>
        <v>0</v>
      </c>
      <c r="AM27" s="23">
        <f>(AI27*5)+(AJ27*3)+(AK27*2)</f>
        <v>0</v>
      </c>
    </row>
    <row r="28" spans="1:39" ht="18" customHeight="1">
      <c r="A28" s="7">
        <f>'Asistencia Mensual'!A28</f>
        <v>26</v>
      </c>
      <c r="B28" s="24" t="str">
        <f>'Asistencia Mensual'!B28</f>
        <v>Zurita Viera </v>
      </c>
      <c r="C28" s="24" t="str">
        <f>'Asistencia Mensual'!C28</f>
        <v>Carmencita</v>
      </c>
      <c r="D28" s="77"/>
      <c r="E28" s="87"/>
      <c r="F28" s="87"/>
      <c r="G28" s="77"/>
      <c r="H28" s="77"/>
      <c r="I28" s="92"/>
      <c r="J28" s="92"/>
      <c r="K28" s="77"/>
      <c r="L28" s="87"/>
      <c r="M28" s="87"/>
      <c r="N28" s="77"/>
      <c r="O28" s="77"/>
      <c r="P28" s="92"/>
      <c r="Q28" s="92"/>
      <c r="R28" s="77"/>
      <c r="S28" s="87"/>
      <c r="T28" s="87"/>
      <c r="U28" s="77"/>
      <c r="V28" s="77"/>
      <c r="W28" s="92"/>
      <c r="X28" s="92"/>
      <c r="Y28" s="77"/>
      <c r="Z28" s="87"/>
      <c r="AA28" s="87"/>
      <c r="AB28" s="77"/>
      <c r="AC28" s="77"/>
      <c r="AD28" s="92"/>
      <c r="AE28" s="92"/>
      <c r="AF28" s="74">
        <f t="shared" si="0"/>
        <v>0</v>
      </c>
      <c r="AG28" s="74">
        <f t="shared" si="1"/>
        <v>0</v>
      </c>
      <c r="AH28" s="74">
        <f t="shared" si="2"/>
        <v>0</v>
      </c>
      <c r="AI28" s="74">
        <f t="shared" si="3"/>
        <v>0</v>
      </c>
      <c r="AJ28" s="74">
        <f t="shared" si="4"/>
        <v>0</v>
      </c>
      <c r="AK28" s="73">
        <f t="shared" si="5"/>
        <v>0</v>
      </c>
      <c r="AL28" s="23">
        <f>(AF28*5)+(AG28*3)+(AH28*2)</f>
        <v>0</v>
      </c>
      <c r="AM28" s="23">
        <f>(AI28*5)+(AJ28*3)+(AK28*2)</f>
        <v>0</v>
      </c>
    </row>
  </sheetData>
  <sheetProtection/>
  <protectedRanges>
    <protectedRange sqref="B3:C28" name="ApellidosNombre_1"/>
  </protectedRanges>
  <mergeCells count="2">
    <mergeCell ref="D1:I1"/>
    <mergeCell ref="AL1:AM1"/>
  </mergeCells>
  <dataValidations count="1">
    <dataValidation type="list" allowBlank="1" showInputMessage="1" showErrorMessage="1" sqref="D3:AE28">
      <formula1>"---,6,J,3J,2J,3sJ,2sJ"</formula1>
    </dataValidation>
  </dataValidations>
  <printOptions/>
  <pageMargins left="0.35433070866141736" right="0.15748031496062992" top="1.0236220472440944" bottom="0.1968503937007874" header="0.31496062992125984" footer="0.5118110236220472"/>
  <pageSetup horizontalDpi="300" verticalDpi="300" orientation="landscape" paperSize="9" scale="99" r:id="rId2"/>
  <headerFooter alignWithMargins="0">
    <oddHeader>&amp;L&amp;G&amp;C&amp;10J =  Justificada     6= No Justificada
E = Enfermedad      F = Fuga
antes recreo = 3 H.     después recreo = 2 H.&amp;R&amp;"-,Negrita"&amp;14___º___  Ed. Primaria
2012-13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Canarias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Marrero</dc:creator>
  <cp:keywords/>
  <dc:description/>
  <cp:lastModifiedBy>profesorado</cp:lastModifiedBy>
  <cp:lastPrinted>2012-06-28T08:01:06Z</cp:lastPrinted>
  <dcterms:created xsi:type="dcterms:W3CDTF">2010-06-23T13:08:52Z</dcterms:created>
  <dcterms:modified xsi:type="dcterms:W3CDTF">2015-05-31T14:17:26Z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